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65428" yWindow="65428" windowWidth="30936" windowHeight="16896" activeTab="0"/>
  </bookViews>
  <sheets>
    <sheet name="Modalità Aula" sheetId="1" r:id="rId1"/>
    <sheet name="Modalità FAD" sheetId="2" r:id="rId2"/>
    <sheet name="Modalità Seminariale" sheetId="3" r:id="rId3"/>
    <sheet name="Totale Piano formativo ammissib" sheetId="4" r:id="rId4"/>
  </sheets>
  <definedNames>
    <definedName name="_xlnm.Print_Area" localSheetId="0">'Modalità Aula'!$A$1:$N$29</definedName>
    <definedName name="_xlnm.Print_Area" localSheetId="1">'Modalità FAD'!$A$1:$K$29</definedName>
    <definedName name="_xlnm.Print_Area" localSheetId="2">'Modalità Seminariale'!$A$1:$L$29</definedName>
    <definedName name="_xlnm.Print_Area" localSheetId="3">'Totale Piano formativo ammissib'!$A$1:$B$9</definedName>
  </definedNames>
  <calcPr calcId="191029"/>
  <extLst/>
</workbook>
</file>

<file path=xl/sharedStrings.xml><?xml version="1.0" encoding="utf-8"?>
<sst xmlns="http://schemas.openxmlformats.org/spreadsheetml/2006/main" count="148" uniqueCount="47">
  <si>
    <t xml:space="preserve">Simulazione finanziamento Fondo Conoscenza </t>
  </si>
  <si>
    <r>
      <t xml:space="preserve">(Preventivo - Consuntivo </t>
    </r>
    <r>
      <rPr>
        <b/>
        <sz val="11"/>
        <rFont val="Calibri"/>
        <family val="2"/>
      </rPr>
      <t>Costo ora/corso)</t>
    </r>
  </si>
  <si>
    <r>
      <t xml:space="preserve">(Preventivo - Consuntivo </t>
    </r>
    <r>
      <rPr>
        <b/>
        <sz val="11"/>
        <rFont val="Calibri"/>
        <family val="2"/>
      </rPr>
      <t>Costo ora/corso)</t>
    </r>
  </si>
  <si>
    <r>
      <t xml:space="preserve">(Preventivo - Consuntivo </t>
    </r>
    <r>
      <rPr>
        <b/>
        <sz val="11"/>
        <rFont val="Calibri"/>
        <family val="2"/>
      </rPr>
      <t>Costo ora/corso)</t>
    </r>
  </si>
  <si>
    <t>Importo complessivo del piano formativo approvato</t>
  </si>
  <si>
    <t xml:space="preserve">Inserire l'importo del piano formativo </t>
  </si>
  <si>
    <t>Elenco Progetti previsti in progetto</t>
  </si>
  <si>
    <t>Modalità Formativa</t>
  </si>
  <si>
    <t>Ore corso previsti nel progetto formativo</t>
  </si>
  <si>
    <t>Numero allievi previsti nel progetto formativo</t>
  </si>
  <si>
    <t xml:space="preserve">Soglia fisiologica (l'80% dei destinatari previsti che abbia partecipato ad almeno l'80% del totale delle ore ) </t>
  </si>
  <si>
    <t xml:space="preserve">Soglia fisiologica (l'80% dei destinatari previsti che abbia partecipato ad almeno l'80% del totale delle ore ) ARROTONDATA </t>
  </si>
  <si>
    <t xml:space="preserve">Numero allievi che hanno frequentato almeno l'80% del totale delle ore </t>
  </si>
  <si>
    <t xml:space="preserve">Costo ora/corso </t>
  </si>
  <si>
    <t>Costo ora/allievo</t>
  </si>
  <si>
    <t xml:space="preserve">Importo max finanziambile </t>
  </si>
  <si>
    <t>Costo ora/allievo applicato dall'Ente/Azienda in fase di presentazione ed approvato dal Fondo per progetto</t>
  </si>
  <si>
    <t>Costo ora/corso applicato dall'Ente/Azienda in fase di presentazione ed approvato dal Fondo per progetto</t>
  </si>
  <si>
    <t>Importo richiesto e approvato dall'Ente/Azienda per progetto</t>
  </si>
  <si>
    <t>% di decurtazione del costo ora/allievo</t>
  </si>
  <si>
    <t>Costo ora/corso riparametrato</t>
  </si>
  <si>
    <t>Importo riparametrato finanziabile</t>
  </si>
  <si>
    <t>% di decurtazione del costo ora/corso</t>
  </si>
  <si>
    <t>Elencare tutti i progetti previsti nel piano formativo</t>
  </si>
  <si>
    <t>Importo max finanziambile a seminario</t>
  </si>
  <si>
    <t>Costo  applicato dall'Ente/Azienda in fase di presentazione ed approvato dal Fondo per il progetto</t>
  </si>
  <si>
    <t>Costo a seminario riparametrato</t>
  </si>
  <si>
    <t xml:space="preserve">% di decurtazione del costo </t>
  </si>
  <si>
    <t xml:space="preserve">Inserire il numero di ore </t>
  </si>
  <si>
    <t>Inserire il numero degli allievi previsti</t>
  </si>
  <si>
    <t>Inserire il numero degli allievi che hanno frequentato almeno l'80% del totale delle ore</t>
  </si>
  <si>
    <t>Aula</t>
  </si>
  <si>
    <t>FAD</t>
  </si>
  <si>
    <t>Seminari</t>
  </si>
  <si>
    <t>TOTALE</t>
  </si>
  <si>
    <t>Parametro</t>
  </si>
  <si>
    <t>Risultato</t>
  </si>
  <si>
    <r>
      <t xml:space="preserve">(Preventivo - Consuntivo </t>
    </r>
    <r>
      <rPr>
        <b/>
        <sz val="11"/>
        <rFont val="Calibri"/>
        <family val="2"/>
      </rPr>
      <t>Costo ora/corso)</t>
    </r>
  </si>
  <si>
    <t>Modalità formativa</t>
  </si>
  <si>
    <t>Importo ammissibile</t>
  </si>
  <si>
    <t>Modalità FAD</t>
  </si>
  <si>
    <t>Modalità Seminariale</t>
  </si>
  <si>
    <t>TOTALE IMPORTO PIANO AMMISSIBILE</t>
  </si>
  <si>
    <t>Individuale</t>
  </si>
  <si>
    <t>Selezionare</t>
  </si>
  <si>
    <t>Selezionare la Modalità Formativa</t>
  </si>
  <si>
    <t>Modalità Aula - 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</si>
</sst>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"/>
    <numFmt numFmtId="165" formatCode="_-* #,##0.00_-;\-* #,##0.00_-;_-* &quot;-&quot;??_-;_-@"/>
  </numFmts>
  <fonts count="11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rgb="FF1F497D"/>
      <name val="Calibri"/>
      <family val="2"/>
    </font>
    <font>
      <sz val="11"/>
      <color rgb="FFEAF1DD"/>
      <name val="Calibri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DBE5F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/>
    <xf numFmtId="165" fontId="7" fillId="2" borderId="0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0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2" fillId="3" borderId="1" xfId="0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Protection="1">
      <protection hidden="1"/>
    </xf>
    <xf numFmtId="0" fontId="0" fillId="0" borderId="0" xfId="0" applyFont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165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Border="1" applyProtection="1">
      <protection hidden="1"/>
    </xf>
    <xf numFmtId="165" fontId="4" fillId="2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165" fontId="2" fillId="2" borderId="1" xfId="0" applyNumberFormat="1" applyFont="1" applyFill="1" applyBorder="1" applyAlignment="1" applyProtection="1">
      <alignment vertical="center"/>
      <protection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Protection="1"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3" fillId="0" borderId="8" xfId="0" applyFont="1" applyBorder="1" applyProtection="1"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165" fontId="4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4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6</xdr:row>
      <xdr:rowOff>876300</xdr:rowOff>
    </xdr:from>
    <xdr:ext cx="38100" cy="333375"/>
    <xdr:grpSp>
      <xdr:nvGrpSpPr>
        <xdr:cNvPr id="2" name="Shape 2"/>
        <xdr:cNvGrpSpPr/>
      </xdr:nvGrpSpPr>
      <xdr:grpSpPr>
        <a:xfrm>
          <a:off x="4686300" y="3743325"/>
          <a:ext cx="38100" cy="333375"/>
          <a:chOff x="5346000" y="3613313"/>
          <a:chExt cx="0" cy="333375"/>
        </a:xfrm>
      </xdr:grpSpPr>
      <xdr:cxnSp macro="">
        <xdr:nvCxnSpPr>
          <xdr:cNvPr id="4" name="Shape 4"/>
          <xdr:cNvCxnSpPr/>
        </xdr:nvCxnSpPr>
        <xdr:spPr>
          <a:xfrm>
            <a:off x="5346000" y="3613313"/>
            <a:ext cx="0" cy="33337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6</xdr:col>
      <xdr:colOff>390525</xdr:colOff>
      <xdr:row>6</xdr:row>
      <xdr:rowOff>895350</xdr:rowOff>
    </xdr:from>
    <xdr:ext cx="38100" cy="304800"/>
    <xdr:grpSp>
      <xdr:nvGrpSpPr>
        <xdr:cNvPr id="3" name="Shape 2"/>
        <xdr:cNvGrpSpPr/>
      </xdr:nvGrpSpPr>
      <xdr:grpSpPr>
        <a:xfrm>
          <a:off x="7562850" y="3762375"/>
          <a:ext cx="38100" cy="304800"/>
          <a:chOff x="5346000" y="3627600"/>
          <a:chExt cx="0" cy="304800"/>
        </a:xfrm>
      </xdr:grpSpPr>
      <xdr:cxnSp macro="">
        <xdr:nvCxnSpPr>
          <xdr:cNvPr id="5" name="Shape 5"/>
          <xdr:cNvCxnSpPr/>
        </xdr:nvCxnSpPr>
        <xdr:spPr>
          <a:xfrm>
            <a:off x="5346000" y="3627600"/>
            <a:ext cx="0" cy="3048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0</xdr:col>
      <xdr:colOff>1181100</xdr:colOff>
      <xdr:row>6</xdr:row>
      <xdr:rowOff>876300</xdr:rowOff>
    </xdr:from>
    <xdr:ext cx="38100" cy="352425"/>
    <xdr:grpSp>
      <xdr:nvGrpSpPr>
        <xdr:cNvPr id="6" name="Shape 2"/>
        <xdr:cNvGrpSpPr/>
      </xdr:nvGrpSpPr>
      <xdr:grpSpPr>
        <a:xfrm>
          <a:off x="1181100" y="3743325"/>
          <a:ext cx="38100" cy="352425"/>
          <a:chOff x="5346000" y="3603788"/>
          <a:chExt cx="0" cy="352425"/>
        </a:xfrm>
      </xdr:grpSpPr>
      <xdr:cxnSp macro="">
        <xdr:nvCxnSpPr>
          <xdr:cNvPr id="8" name="Shape 8"/>
          <xdr:cNvCxnSpPr/>
        </xdr:nvCxnSpPr>
        <xdr:spPr>
          <a:xfrm>
            <a:off x="5346000" y="3603788"/>
            <a:ext cx="0" cy="3524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4</xdr:col>
      <xdr:colOff>666750</xdr:colOff>
      <xdr:row>3</xdr:row>
      <xdr:rowOff>180975</xdr:rowOff>
    </xdr:from>
    <xdr:ext cx="466725" cy="38100"/>
    <xdr:grpSp>
      <xdr:nvGrpSpPr>
        <xdr:cNvPr id="7" name="Shape 2"/>
        <xdr:cNvGrpSpPr/>
      </xdr:nvGrpSpPr>
      <xdr:grpSpPr>
        <a:xfrm>
          <a:off x="5686425" y="914400"/>
          <a:ext cx="466725" cy="38100"/>
          <a:chOff x="5112638" y="3780000"/>
          <a:chExt cx="466725" cy="0"/>
        </a:xfrm>
      </xdr:grpSpPr>
      <xdr:cxnSp macro="">
        <xdr:nvCxnSpPr>
          <xdr:cNvPr id="10" name="Shape 10"/>
          <xdr:cNvCxnSpPr/>
        </xdr:nvCxnSpPr>
        <xdr:spPr>
          <a:xfrm>
            <a:off x="5112638" y="3780000"/>
            <a:ext cx="466725" cy="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2</xdr:col>
      <xdr:colOff>485775</xdr:colOff>
      <xdr:row>6</xdr:row>
      <xdr:rowOff>923925</xdr:rowOff>
    </xdr:from>
    <xdr:ext cx="38100" cy="276225"/>
    <xdr:grpSp>
      <xdr:nvGrpSpPr>
        <xdr:cNvPr id="9" name="Shape 2"/>
        <xdr:cNvGrpSpPr/>
      </xdr:nvGrpSpPr>
      <xdr:grpSpPr>
        <a:xfrm>
          <a:off x="3829050" y="3790950"/>
          <a:ext cx="38100" cy="276225"/>
          <a:chOff x="5346000" y="3641888"/>
          <a:chExt cx="0" cy="276225"/>
        </a:xfrm>
      </xdr:grpSpPr>
      <xdr:cxnSp macro="">
        <xdr:nvCxnSpPr>
          <xdr:cNvPr id="11" name="Shape 9"/>
          <xdr:cNvCxnSpPr/>
        </xdr:nvCxnSpPr>
        <xdr:spPr>
          <a:xfrm>
            <a:off x="5346000" y="3641888"/>
            <a:ext cx="0" cy="2762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1</xdr:col>
      <xdr:colOff>457200</xdr:colOff>
      <xdr:row>6</xdr:row>
      <xdr:rowOff>923925</xdr:rowOff>
    </xdr:from>
    <xdr:ext cx="38100" cy="276225"/>
    <xdr:grpSp>
      <xdr:nvGrpSpPr>
        <xdr:cNvPr id="18" name="Shape 2"/>
        <xdr:cNvGrpSpPr/>
      </xdr:nvGrpSpPr>
      <xdr:grpSpPr>
        <a:xfrm>
          <a:off x="2905125" y="3790950"/>
          <a:ext cx="38100" cy="276225"/>
          <a:chOff x="5346000" y="3641888"/>
          <a:chExt cx="0" cy="276225"/>
        </a:xfrm>
      </xdr:grpSpPr>
      <xdr:cxnSp macro="">
        <xdr:nvCxnSpPr>
          <xdr:cNvPr id="19" name="Shape 9"/>
          <xdr:cNvCxnSpPr/>
        </xdr:nvCxnSpPr>
        <xdr:spPr>
          <a:xfrm>
            <a:off x="5346000" y="3641888"/>
            <a:ext cx="0" cy="2762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6</xdr:row>
      <xdr:rowOff>1028700</xdr:rowOff>
    </xdr:from>
    <xdr:ext cx="38100" cy="323850"/>
    <xdr:grpSp>
      <xdr:nvGrpSpPr>
        <xdr:cNvPr id="2" name="Shape 2"/>
        <xdr:cNvGrpSpPr/>
      </xdr:nvGrpSpPr>
      <xdr:grpSpPr>
        <a:xfrm>
          <a:off x="4733925" y="3895725"/>
          <a:ext cx="38100" cy="323850"/>
          <a:chOff x="5346000" y="3618075"/>
          <a:chExt cx="0" cy="323850"/>
        </a:xfrm>
      </xdr:grpSpPr>
      <xdr:cxnSp macro="">
        <xdr:nvCxnSpPr>
          <xdr:cNvPr id="3" name="Shape 3"/>
          <xdr:cNvCxnSpPr/>
        </xdr:nvCxnSpPr>
        <xdr:spPr>
          <a:xfrm>
            <a:off x="5346000" y="3618075"/>
            <a:ext cx="0" cy="32385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4</xdr:col>
      <xdr:colOff>390525</xdr:colOff>
      <xdr:row>6</xdr:row>
      <xdr:rowOff>1028700</xdr:rowOff>
    </xdr:from>
    <xdr:ext cx="38100" cy="304800"/>
    <xdr:grpSp>
      <xdr:nvGrpSpPr>
        <xdr:cNvPr id="4" name="Shape 2"/>
        <xdr:cNvGrpSpPr/>
      </xdr:nvGrpSpPr>
      <xdr:grpSpPr>
        <a:xfrm>
          <a:off x="5667375" y="3895725"/>
          <a:ext cx="38100" cy="304800"/>
          <a:chOff x="5346000" y="3627600"/>
          <a:chExt cx="0" cy="304800"/>
        </a:xfrm>
      </xdr:grpSpPr>
      <xdr:cxnSp macro="">
        <xdr:nvCxnSpPr>
          <xdr:cNvPr id="5" name="Shape 5"/>
          <xdr:cNvCxnSpPr/>
        </xdr:nvCxnSpPr>
        <xdr:spPr>
          <a:xfrm>
            <a:off x="5346000" y="3627600"/>
            <a:ext cx="0" cy="3048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0</xdr:col>
      <xdr:colOff>1171575</xdr:colOff>
      <xdr:row>6</xdr:row>
      <xdr:rowOff>1047750</xdr:rowOff>
    </xdr:from>
    <xdr:ext cx="38100" cy="304800"/>
    <xdr:grpSp>
      <xdr:nvGrpSpPr>
        <xdr:cNvPr id="6" name="Shape 2"/>
        <xdr:cNvGrpSpPr/>
      </xdr:nvGrpSpPr>
      <xdr:grpSpPr>
        <a:xfrm>
          <a:off x="1171575" y="3914775"/>
          <a:ext cx="38100" cy="304800"/>
          <a:chOff x="5346000" y="3627600"/>
          <a:chExt cx="0" cy="304800"/>
        </a:xfrm>
      </xdr:grpSpPr>
      <xdr:cxnSp macro="">
        <xdr:nvCxnSpPr>
          <xdr:cNvPr id="7" name="Shape 6"/>
          <xdr:cNvCxnSpPr/>
        </xdr:nvCxnSpPr>
        <xdr:spPr>
          <a:xfrm>
            <a:off x="5346000" y="3627600"/>
            <a:ext cx="0" cy="3048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2</xdr:col>
      <xdr:colOff>666750</xdr:colOff>
      <xdr:row>3</xdr:row>
      <xdr:rowOff>180975</xdr:rowOff>
    </xdr:from>
    <xdr:ext cx="419100" cy="38100"/>
    <xdr:grpSp>
      <xdr:nvGrpSpPr>
        <xdr:cNvPr id="8" name="Shape 2"/>
        <xdr:cNvGrpSpPr/>
      </xdr:nvGrpSpPr>
      <xdr:grpSpPr>
        <a:xfrm>
          <a:off x="4010025" y="914400"/>
          <a:ext cx="419100" cy="38100"/>
          <a:chOff x="5136450" y="3780000"/>
          <a:chExt cx="419100" cy="0"/>
        </a:xfrm>
      </xdr:grpSpPr>
      <xdr:cxnSp macro="">
        <xdr:nvCxnSpPr>
          <xdr:cNvPr id="9" name="Shape 7"/>
          <xdr:cNvCxnSpPr/>
        </xdr:nvCxnSpPr>
        <xdr:spPr>
          <a:xfrm>
            <a:off x="5136450" y="3780000"/>
            <a:ext cx="419100" cy="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2</xdr:col>
      <xdr:colOff>485775</xdr:colOff>
      <xdr:row>6</xdr:row>
      <xdr:rowOff>1057275</xdr:rowOff>
    </xdr:from>
    <xdr:ext cx="38100" cy="276225"/>
    <xdr:grpSp>
      <xdr:nvGrpSpPr>
        <xdr:cNvPr id="10" name="Shape 2"/>
        <xdr:cNvGrpSpPr/>
      </xdr:nvGrpSpPr>
      <xdr:grpSpPr>
        <a:xfrm>
          <a:off x="3829050" y="3924300"/>
          <a:ext cx="38100" cy="276225"/>
          <a:chOff x="5346000" y="3641888"/>
          <a:chExt cx="0" cy="276225"/>
        </a:xfrm>
      </xdr:grpSpPr>
      <xdr:cxnSp macro="">
        <xdr:nvCxnSpPr>
          <xdr:cNvPr id="11" name="Shape 9"/>
          <xdr:cNvCxnSpPr/>
        </xdr:nvCxnSpPr>
        <xdr:spPr>
          <a:xfrm>
            <a:off x="5346000" y="3641888"/>
            <a:ext cx="0" cy="2762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6</xdr:row>
      <xdr:rowOff>1028700</xdr:rowOff>
    </xdr:from>
    <xdr:ext cx="38100" cy="323850"/>
    <xdr:grpSp>
      <xdr:nvGrpSpPr>
        <xdr:cNvPr id="2" name="Shape 2"/>
        <xdr:cNvGrpSpPr/>
      </xdr:nvGrpSpPr>
      <xdr:grpSpPr>
        <a:xfrm>
          <a:off x="4686300" y="3895725"/>
          <a:ext cx="38100" cy="323850"/>
          <a:chOff x="5346000" y="3618075"/>
          <a:chExt cx="0" cy="323850"/>
        </a:xfrm>
      </xdr:grpSpPr>
      <xdr:cxnSp macro="">
        <xdr:nvCxnSpPr>
          <xdr:cNvPr id="3" name="Shape 3"/>
          <xdr:cNvCxnSpPr/>
        </xdr:nvCxnSpPr>
        <xdr:spPr>
          <a:xfrm>
            <a:off x="5346000" y="3618075"/>
            <a:ext cx="0" cy="32385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6</xdr:col>
      <xdr:colOff>390525</xdr:colOff>
      <xdr:row>6</xdr:row>
      <xdr:rowOff>1028700</xdr:rowOff>
    </xdr:from>
    <xdr:ext cx="38100" cy="304800"/>
    <xdr:grpSp>
      <xdr:nvGrpSpPr>
        <xdr:cNvPr id="4" name="Shape 2"/>
        <xdr:cNvGrpSpPr/>
      </xdr:nvGrpSpPr>
      <xdr:grpSpPr>
        <a:xfrm>
          <a:off x="7562850" y="3895725"/>
          <a:ext cx="38100" cy="304800"/>
          <a:chOff x="5346000" y="3627600"/>
          <a:chExt cx="0" cy="304800"/>
        </a:xfrm>
      </xdr:grpSpPr>
      <xdr:cxnSp macro="">
        <xdr:nvCxnSpPr>
          <xdr:cNvPr id="5" name="Shape 5"/>
          <xdr:cNvCxnSpPr/>
        </xdr:nvCxnSpPr>
        <xdr:spPr>
          <a:xfrm>
            <a:off x="5346000" y="3627600"/>
            <a:ext cx="0" cy="3048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0</xdr:col>
      <xdr:colOff>1247775</xdr:colOff>
      <xdr:row>6</xdr:row>
      <xdr:rowOff>1019175</xdr:rowOff>
    </xdr:from>
    <xdr:ext cx="38100" cy="304800"/>
    <xdr:grpSp>
      <xdr:nvGrpSpPr>
        <xdr:cNvPr id="6" name="Shape 2"/>
        <xdr:cNvGrpSpPr/>
      </xdr:nvGrpSpPr>
      <xdr:grpSpPr>
        <a:xfrm>
          <a:off x="1247775" y="3886200"/>
          <a:ext cx="38100" cy="304800"/>
          <a:chOff x="5346000" y="3627600"/>
          <a:chExt cx="0" cy="304800"/>
        </a:xfrm>
      </xdr:grpSpPr>
      <xdr:cxnSp macro="">
        <xdr:nvCxnSpPr>
          <xdr:cNvPr id="7" name="Shape 6"/>
          <xdr:cNvCxnSpPr/>
        </xdr:nvCxnSpPr>
        <xdr:spPr>
          <a:xfrm>
            <a:off x="5346000" y="3627600"/>
            <a:ext cx="0" cy="3048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4</xdr:col>
      <xdr:colOff>666750</xdr:colOff>
      <xdr:row>3</xdr:row>
      <xdr:rowOff>180975</xdr:rowOff>
    </xdr:from>
    <xdr:ext cx="466725" cy="38100"/>
    <xdr:grpSp>
      <xdr:nvGrpSpPr>
        <xdr:cNvPr id="8" name="Shape 2"/>
        <xdr:cNvGrpSpPr/>
      </xdr:nvGrpSpPr>
      <xdr:grpSpPr>
        <a:xfrm>
          <a:off x="5686425" y="914400"/>
          <a:ext cx="466725" cy="38100"/>
          <a:chOff x="5112638" y="3780000"/>
          <a:chExt cx="466725" cy="0"/>
        </a:xfrm>
      </xdr:grpSpPr>
      <xdr:cxnSp macro="">
        <xdr:nvCxnSpPr>
          <xdr:cNvPr id="10" name="Shape 10"/>
          <xdr:cNvCxnSpPr/>
        </xdr:nvCxnSpPr>
        <xdr:spPr>
          <a:xfrm>
            <a:off x="5112638" y="3780000"/>
            <a:ext cx="466725" cy="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  <xdr:oneCellAnchor>
    <xdr:from>
      <xdr:col>2</xdr:col>
      <xdr:colOff>485775</xdr:colOff>
      <xdr:row>6</xdr:row>
      <xdr:rowOff>1057275</xdr:rowOff>
    </xdr:from>
    <xdr:ext cx="38100" cy="276225"/>
    <xdr:grpSp>
      <xdr:nvGrpSpPr>
        <xdr:cNvPr id="9" name="Shape 2"/>
        <xdr:cNvGrpSpPr/>
      </xdr:nvGrpSpPr>
      <xdr:grpSpPr>
        <a:xfrm>
          <a:off x="3829050" y="3924300"/>
          <a:ext cx="38100" cy="276225"/>
          <a:chOff x="5346000" y="3641888"/>
          <a:chExt cx="0" cy="276225"/>
        </a:xfrm>
      </xdr:grpSpPr>
      <xdr:cxnSp macro="">
        <xdr:nvCxnSpPr>
          <xdr:cNvPr id="11" name="Shape 9"/>
          <xdr:cNvCxnSpPr/>
        </xdr:nvCxnSpPr>
        <xdr:spPr>
          <a:xfrm>
            <a:off x="5346000" y="3641888"/>
            <a:ext cx="0" cy="2762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A1109"/>
  <sheetViews>
    <sheetView tabSelected="1" workbookViewId="0" topLeftCell="A1">
      <selection activeCell="G8" sqref="G8:G11"/>
    </sheetView>
  </sheetViews>
  <sheetFormatPr defaultColWidth="12.625" defaultRowHeight="15" customHeight="1"/>
  <cols>
    <col min="1" max="1" width="32.125" style="30" customWidth="1"/>
    <col min="2" max="2" width="11.75390625" style="30" customWidth="1"/>
    <col min="3" max="3" width="13.00390625" style="30" customWidth="1"/>
    <col min="4" max="4" width="9.00390625" style="30" customWidth="1"/>
    <col min="5" max="5" width="14.25390625" style="30" customWidth="1"/>
    <col min="6" max="6" width="14.00390625" style="30" customWidth="1"/>
    <col min="7" max="7" width="10.125" style="30" customWidth="1"/>
    <col min="8" max="8" width="13.375" style="30" customWidth="1"/>
    <col min="9" max="10" width="11.875" style="30" customWidth="1"/>
    <col min="11" max="11" width="12.375" style="30" customWidth="1"/>
    <col min="12" max="12" width="11.625" style="30" customWidth="1"/>
    <col min="13" max="13" width="11.125" style="30" customWidth="1"/>
    <col min="14" max="14" width="14.00390625" style="30" customWidth="1"/>
    <col min="15" max="17" width="8.00390625" style="30" customWidth="1"/>
    <col min="18" max="18" width="9.625" style="30" customWidth="1"/>
    <col min="19" max="27" width="8.00390625" style="30" customWidth="1"/>
    <col min="28" max="16384" width="12.625" style="30" customWidth="1"/>
  </cols>
  <sheetData>
    <row r="1" spans="1:27" ht="21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1.75" customHeight="1">
      <c r="A2" s="52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27" customHeight="1">
      <c r="A4" s="43" t="s">
        <v>4</v>
      </c>
      <c r="B4" s="43"/>
      <c r="C4" s="43"/>
      <c r="D4" s="29"/>
      <c r="E4" s="44" t="s">
        <v>5</v>
      </c>
      <c r="F4" s="2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8.75" customHeight="1">
      <c r="A5" s="29"/>
      <c r="B5" s="29"/>
      <c r="C5" s="29"/>
      <c r="D5" s="29"/>
      <c r="E5" s="29"/>
      <c r="F5" s="29"/>
      <c r="G5" s="29"/>
      <c r="H5" s="55"/>
      <c r="I5" s="56"/>
      <c r="J5" s="55"/>
      <c r="K5" s="5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22.25" customHeight="1">
      <c r="A6" s="40" t="s">
        <v>6</v>
      </c>
      <c r="B6" s="57" t="s">
        <v>45</v>
      </c>
      <c r="C6" s="40" t="s">
        <v>8</v>
      </c>
      <c r="D6" s="40" t="s">
        <v>9</v>
      </c>
      <c r="E6" s="57" t="s">
        <v>10</v>
      </c>
      <c r="F6" s="57" t="s">
        <v>11</v>
      </c>
      <c r="G6" s="40" t="s">
        <v>12</v>
      </c>
      <c r="H6" s="50" t="s">
        <v>13</v>
      </c>
      <c r="I6" s="50" t="s">
        <v>15</v>
      </c>
      <c r="J6" s="50" t="s">
        <v>17</v>
      </c>
      <c r="K6" s="50" t="s">
        <v>18</v>
      </c>
      <c r="L6" s="50" t="s">
        <v>20</v>
      </c>
      <c r="M6" s="50" t="s">
        <v>22</v>
      </c>
      <c r="N6" s="50" t="s">
        <v>21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90.75" customHeight="1">
      <c r="A7" s="42" t="s">
        <v>23</v>
      </c>
      <c r="B7" s="51"/>
      <c r="C7" s="42" t="s">
        <v>28</v>
      </c>
      <c r="D7" s="42" t="s">
        <v>29</v>
      </c>
      <c r="E7" s="51"/>
      <c r="F7" s="51"/>
      <c r="G7" s="42" t="s">
        <v>30</v>
      </c>
      <c r="H7" s="51"/>
      <c r="I7" s="51"/>
      <c r="J7" s="51"/>
      <c r="K7" s="51"/>
      <c r="L7" s="51"/>
      <c r="M7" s="51"/>
      <c r="N7" s="5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24.75" customHeight="1">
      <c r="A8" s="22"/>
      <c r="B8" s="23" t="s">
        <v>44</v>
      </c>
      <c r="C8" s="24"/>
      <c r="D8" s="24"/>
      <c r="E8" s="26">
        <f>IF(B8="Selezionare",,IF(B8="Individuale",1,D8*80%))</f>
        <v>0</v>
      </c>
      <c r="F8" s="26">
        <f aca="true" t="shared" si="0" ref="F8:F28">CEILING(E8,1)</f>
        <v>0</v>
      </c>
      <c r="G8" s="24"/>
      <c r="H8" s="39">
        <f>IF(B8="Individuale",60,IF(F8=0,,IF(ISNA(VLOOKUP(D8,$Z$77:$AA$110,2,FALSE)),0,VLOOKUP(D8,$Z$77:$AA$110,2,FALSE))))</f>
        <v>0</v>
      </c>
      <c r="I8" s="39">
        <f aca="true" t="shared" si="1" ref="I8:I28">C8*H8</f>
        <v>0</v>
      </c>
      <c r="J8" s="39">
        <f>IF(OR(F8=0,ISBLANK($F$4),ISBLANK(A8),ISBLANK(C8),ISBLANK(D8)),,($F$4/$I$29)*H8)</f>
        <v>0</v>
      </c>
      <c r="K8" s="39">
        <f aca="true" t="shared" si="2" ref="K8:K28">J8*C8</f>
        <v>0</v>
      </c>
      <c r="L8" s="28">
        <f>IF(OR(ISBLANK(A8),F8=0,ISBLANK(G8),G8&lt;=0),,IF(G8/F8&lt;1,((J8/D8)*G8)+(J8*0.2),J8))</f>
        <v>0</v>
      </c>
      <c r="M8" s="39">
        <f aca="true" t="shared" si="3" ref="M8:M28">_xlfn.IFERROR((J8-L8)/J8*100,0)</f>
        <v>0</v>
      </c>
      <c r="N8" s="28">
        <f aca="true" t="shared" si="4" ref="N8:N28">L8*C8</f>
        <v>0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24.75" customHeight="1">
      <c r="A9" s="22"/>
      <c r="B9" s="23" t="s">
        <v>44</v>
      </c>
      <c r="C9" s="24"/>
      <c r="D9" s="24"/>
      <c r="E9" s="26">
        <f aca="true" t="shared" si="5" ref="E9:E28">IF(B9="Selezionare",,IF(B9="Individuale",1,D9*80%))</f>
        <v>0</v>
      </c>
      <c r="F9" s="26">
        <f t="shared" si="0"/>
        <v>0</v>
      </c>
      <c r="G9" s="24"/>
      <c r="H9" s="39">
        <f aca="true" t="shared" si="6" ref="H9:H28">IF(B9="Individuale",60,IF(F9=0,,IF(ISNA(VLOOKUP(D9,$Z$77:$AA$110,2,FALSE)),0,VLOOKUP(D9,$Z$77:$AA$110,2,FALSE))))</f>
        <v>0</v>
      </c>
      <c r="I9" s="39">
        <f t="shared" si="1"/>
        <v>0</v>
      </c>
      <c r="J9" s="39">
        <f aca="true" t="shared" si="7" ref="J9:J28">IF(OR(F9=0,ISBLANK($F$4),ISBLANK(A9),ISBLANK(C9),ISBLANK(D9)),,($F$4/$I$29)*H9)</f>
        <v>0</v>
      </c>
      <c r="K9" s="39">
        <f t="shared" si="2"/>
        <v>0</v>
      </c>
      <c r="L9" s="28">
        <f aca="true" t="shared" si="8" ref="L9:L28">IF(OR(ISBLANK(A9),F9=0,ISBLANK(G9),G9&lt;=0),,IF(G9/F9&lt;1,((J9/D9)*G9)+(J9*0.2),J9))</f>
        <v>0</v>
      </c>
      <c r="M9" s="39">
        <f t="shared" si="3"/>
        <v>0</v>
      </c>
      <c r="N9" s="28">
        <f t="shared" si="4"/>
        <v>0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24.75" customHeight="1">
      <c r="A10" s="22"/>
      <c r="B10" s="23" t="s">
        <v>44</v>
      </c>
      <c r="C10" s="24"/>
      <c r="D10" s="24"/>
      <c r="E10" s="26">
        <f t="shared" si="5"/>
        <v>0</v>
      </c>
      <c r="F10" s="26">
        <f t="shared" si="0"/>
        <v>0</v>
      </c>
      <c r="G10" s="24"/>
      <c r="H10" s="39">
        <f t="shared" si="6"/>
        <v>0</v>
      </c>
      <c r="I10" s="39">
        <f t="shared" si="1"/>
        <v>0</v>
      </c>
      <c r="J10" s="39">
        <f t="shared" si="7"/>
        <v>0</v>
      </c>
      <c r="K10" s="39">
        <f t="shared" si="2"/>
        <v>0</v>
      </c>
      <c r="L10" s="28">
        <f t="shared" si="8"/>
        <v>0</v>
      </c>
      <c r="M10" s="39">
        <f t="shared" si="3"/>
        <v>0</v>
      </c>
      <c r="N10" s="28">
        <f t="shared" si="4"/>
        <v>0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24.75" customHeight="1">
      <c r="A11" s="22"/>
      <c r="B11" s="23" t="s">
        <v>44</v>
      </c>
      <c r="C11" s="24"/>
      <c r="D11" s="24"/>
      <c r="E11" s="26">
        <f t="shared" si="5"/>
        <v>0</v>
      </c>
      <c r="F11" s="26">
        <f t="shared" si="0"/>
        <v>0</v>
      </c>
      <c r="G11" s="24"/>
      <c r="H11" s="39">
        <f t="shared" si="6"/>
        <v>0</v>
      </c>
      <c r="I11" s="39">
        <f t="shared" si="1"/>
        <v>0</v>
      </c>
      <c r="J11" s="39">
        <f t="shared" si="7"/>
        <v>0</v>
      </c>
      <c r="K11" s="39">
        <f t="shared" si="2"/>
        <v>0</v>
      </c>
      <c r="L11" s="28">
        <f t="shared" si="8"/>
        <v>0</v>
      </c>
      <c r="M11" s="39">
        <f t="shared" si="3"/>
        <v>0</v>
      </c>
      <c r="N11" s="28">
        <f t="shared" si="4"/>
        <v>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24.75" customHeight="1">
      <c r="A12" s="45"/>
      <c r="B12" s="23" t="s">
        <v>44</v>
      </c>
      <c r="C12" s="24"/>
      <c r="D12" s="24"/>
      <c r="E12" s="26">
        <f t="shared" si="5"/>
        <v>0</v>
      </c>
      <c r="F12" s="26">
        <f t="shared" si="0"/>
        <v>0</v>
      </c>
      <c r="G12" s="24"/>
      <c r="H12" s="39">
        <f t="shared" si="6"/>
        <v>0</v>
      </c>
      <c r="I12" s="39">
        <f t="shared" si="1"/>
        <v>0</v>
      </c>
      <c r="J12" s="39">
        <f t="shared" si="7"/>
        <v>0</v>
      </c>
      <c r="K12" s="39">
        <f t="shared" si="2"/>
        <v>0</v>
      </c>
      <c r="L12" s="28">
        <f t="shared" si="8"/>
        <v>0</v>
      </c>
      <c r="M12" s="39">
        <f t="shared" si="3"/>
        <v>0</v>
      </c>
      <c r="N12" s="28">
        <f t="shared" si="4"/>
        <v>0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24.75" customHeight="1">
      <c r="A13" s="22"/>
      <c r="B13" s="23" t="s">
        <v>44</v>
      </c>
      <c r="C13" s="24"/>
      <c r="D13" s="24"/>
      <c r="E13" s="26">
        <f t="shared" si="5"/>
        <v>0</v>
      </c>
      <c r="F13" s="26">
        <f t="shared" si="0"/>
        <v>0</v>
      </c>
      <c r="G13" s="24"/>
      <c r="H13" s="39">
        <f t="shared" si="6"/>
        <v>0</v>
      </c>
      <c r="I13" s="39">
        <f t="shared" si="1"/>
        <v>0</v>
      </c>
      <c r="J13" s="39">
        <f t="shared" si="7"/>
        <v>0</v>
      </c>
      <c r="K13" s="39">
        <f t="shared" si="2"/>
        <v>0</v>
      </c>
      <c r="L13" s="28">
        <f t="shared" si="8"/>
        <v>0</v>
      </c>
      <c r="M13" s="39">
        <f t="shared" si="3"/>
        <v>0</v>
      </c>
      <c r="N13" s="28">
        <f t="shared" si="4"/>
        <v>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24.75" customHeight="1">
      <c r="A14" s="22"/>
      <c r="B14" s="23" t="s">
        <v>44</v>
      </c>
      <c r="C14" s="24"/>
      <c r="D14" s="24"/>
      <c r="E14" s="26">
        <f t="shared" si="5"/>
        <v>0</v>
      </c>
      <c r="F14" s="26">
        <f t="shared" si="0"/>
        <v>0</v>
      </c>
      <c r="G14" s="24"/>
      <c r="H14" s="39">
        <f t="shared" si="6"/>
        <v>0</v>
      </c>
      <c r="I14" s="39">
        <f t="shared" si="1"/>
        <v>0</v>
      </c>
      <c r="J14" s="39">
        <f t="shared" si="7"/>
        <v>0</v>
      </c>
      <c r="K14" s="39">
        <f t="shared" si="2"/>
        <v>0</v>
      </c>
      <c r="L14" s="28">
        <f t="shared" si="8"/>
        <v>0</v>
      </c>
      <c r="M14" s="39">
        <f t="shared" si="3"/>
        <v>0</v>
      </c>
      <c r="N14" s="28">
        <f t="shared" si="4"/>
        <v>0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24.75" customHeight="1">
      <c r="A15" s="22"/>
      <c r="B15" s="23" t="s">
        <v>44</v>
      </c>
      <c r="C15" s="24"/>
      <c r="D15" s="24"/>
      <c r="E15" s="26">
        <f t="shared" si="5"/>
        <v>0</v>
      </c>
      <c r="F15" s="26">
        <f t="shared" si="0"/>
        <v>0</v>
      </c>
      <c r="G15" s="24"/>
      <c r="H15" s="39">
        <f t="shared" si="6"/>
        <v>0</v>
      </c>
      <c r="I15" s="39">
        <f t="shared" si="1"/>
        <v>0</v>
      </c>
      <c r="J15" s="39">
        <f t="shared" si="7"/>
        <v>0</v>
      </c>
      <c r="K15" s="39">
        <f t="shared" si="2"/>
        <v>0</v>
      </c>
      <c r="L15" s="28">
        <f t="shared" si="8"/>
        <v>0</v>
      </c>
      <c r="M15" s="39">
        <f t="shared" si="3"/>
        <v>0</v>
      </c>
      <c r="N15" s="28">
        <f t="shared" si="4"/>
        <v>0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24.75" customHeight="1">
      <c r="A16" s="22"/>
      <c r="B16" s="23" t="s">
        <v>44</v>
      </c>
      <c r="C16" s="24"/>
      <c r="D16" s="24"/>
      <c r="E16" s="26">
        <f t="shared" si="5"/>
        <v>0</v>
      </c>
      <c r="F16" s="26">
        <f t="shared" si="0"/>
        <v>0</v>
      </c>
      <c r="G16" s="24"/>
      <c r="H16" s="39">
        <f t="shared" si="6"/>
        <v>0</v>
      </c>
      <c r="I16" s="39">
        <f t="shared" si="1"/>
        <v>0</v>
      </c>
      <c r="J16" s="39">
        <f t="shared" si="7"/>
        <v>0</v>
      </c>
      <c r="K16" s="39">
        <f t="shared" si="2"/>
        <v>0</v>
      </c>
      <c r="L16" s="28">
        <f t="shared" si="8"/>
        <v>0</v>
      </c>
      <c r="M16" s="39">
        <f t="shared" si="3"/>
        <v>0</v>
      </c>
      <c r="N16" s="28">
        <f t="shared" si="4"/>
        <v>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24.75" customHeight="1">
      <c r="A17" s="22"/>
      <c r="B17" s="23" t="s">
        <v>44</v>
      </c>
      <c r="C17" s="24"/>
      <c r="D17" s="24"/>
      <c r="E17" s="26">
        <f t="shared" si="5"/>
        <v>0</v>
      </c>
      <c r="F17" s="26">
        <f t="shared" si="0"/>
        <v>0</v>
      </c>
      <c r="G17" s="24"/>
      <c r="H17" s="39">
        <f t="shared" si="6"/>
        <v>0</v>
      </c>
      <c r="I17" s="39">
        <f t="shared" si="1"/>
        <v>0</v>
      </c>
      <c r="J17" s="39">
        <f t="shared" si="7"/>
        <v>0</v>
      </c>
      <c r="K17" s="39">
        <f t="shared" si="2"/>
        <v>0</v>
      </c>
      <c r="L17" s="28">
        <f t="shared" si="8"/>
        <v>0</v>
      </c>
      <c r="M17" s="39">
        <f t="shared" si="3"/>
        <v>0</v>
      </c>
      <c r="N17" s="28">
        <f t="shared" si="4"/>
        <v>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24.75" customHeight="1">
      <c r="A18" s="22"/>
      <c r="B18" s="23" t="s">
        <v>44</v>
      </c>
      <c r="C18" s="24"/>
      <c r="D18" s="24"/>
      <c r="E18" s="26">
        <f t="shared" si="5"/>
        <v>0</v>
      </c>
      <c r="F18" s="26">
        <f t="shared" si="0"/>
        <v>0</v>
      </c>
      <c r="G18" s="24"/>
      <c r="H18" s="39">
        <f t="shared" si="6"/>
        <v>0</v>
      </c>
      <c r="I18" s="39">
        <f t="shared" si="1"/>
        <v>0</v>
      </c>
      <c r="J18" s="39">
        <f t="shared" si="7"/>
        <v>0</v>
      </c>
      <c r="K18" s="39">
        <f t="shared" si="2"/>
        <v>0</v>
      </c>
      <c r="L18" s="28">
        <f t="shared" si="8"/>
        <v>0</v>
      </c>
      <c r="M18" s="39">
        <f t="shared" si="3"/>
        <v>0</v>
      </c>
      <c r="N18" s="28">
        <f t="shared" si="4"/>
        <v>0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24.75" customHeight="1">
      <c r="A19" s="22"/>
      <c r="B19" s="23" t="s">
        <v>44</v>
      </c>
      <c r="C19" s="24"/>
      <c r="D19" s="24"/>
      <c r="E19" s="26">
        <f t="shared" si="5"/>
        <v>0</v>
      </c>
      <c r="F19" s="26">
        <f t="shared" si="0"/>
        <v>0</v>
      </c>
      <c r="G19" s="24"/>
      <c r="H19" s="39">
        <f t="shared" si="6"/>
        <v>0</v>
      </c>
      <c r="I19" s="39">
        <f t="shared" si="1"/>
        <v>0</v>
      </c>
      <c r="J19" s="39">
        <f t="shared" si="7"/>
        <v>0</v>
      </c>
      <c r="K19" s="39">
        <f t="shared" si="2"/>
        <v>0</v>
      </c>
      <c r="L19" s="28">
        <f t="shared" si="8"/>
        <v>0</v>
      </c>
      <c r="M19" s="39">
        <f t="shared" si="3"/>
        <v>0</v>
      </c>
      <c r="N19" s="28">
        <f t="shared" si="4"/>
        <v>0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24.75" customHeight="1">
      <c r="A20" s="22"/>
      <c r="B20" s="23" t="s">
        <v>44</v>
      </c>
      <c r="C20" s="24"/>
      <c r="D20" s="24"/>
      <c r="E20" s="26">
        <f t="shared" si="5"/>
        <v>0</v>
      </c>
      <c r="F20" s="26">
        <f t="shared" si="0"/>
        <v>0</v>
      </c>
      <c r="G20" s="24"/>
      <c r="H20" s="39">
        <f t="shared" si="6"/>
        <v>0</v>
      </c>
      <c r="I20" s="39">
        <f t="shared" si="1"/>
        <v>0</v>
      </c>
      <c r="J20" s="39">
        <f t="shared" si="7"/>
        <v>0</v>
      </c>
      <c r="K20" s="39">
        <f t="shared" si="2"/>
        <v>0</v>
      </c>
      <c r="L20" s="28">
        <f t="shared" si="8"/>
        <v>0</v>
      </c>
      <c r="M20" s="39">
        <f t="shared" si="3"/>
        <v>0</v>
      </c>
      <c r="N20" s="28">
        <f t="shared" si="4"/>
        <v>0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24.75" customHeight="1">
      <c r="A21" s="22"/>
      <c r="B21" s="23" t="s">
        <v>44</v>
      </c>
      <c r="C21" s="24"/>
      <c r="D21" s="24"/>
      <c r="E21" s="26">
        <f t="shared" si="5"/>
        <v>0</v>
      </c>
      <c r="F21" s="26">
        <f t="shared" si="0"/>
        <v>0</v>
      </c>
      <c r="G21" s="24"/>
      <c r="H21" s="39">
        <f t="shared" si="6"/>
        <v>0</v>
      </c>
      <c r="I21" s="39">
        <f t="shared" si="1"/>
        <v>0</v>
      </c>
      <c r="J21" s="39">
        <f t="shared" si="7"/>
        <v>0</v>
      </c>
      <c r="K21" s="39">
        <f t="shared" si="2"/>
        <v>0</v>
      </c>
      <c r="L21" s="28">
        <f t="shared" si="8"/>
        <v>0</v>
      </c>
      <c r="M21" s="39">
        <f t="shared" si="3"/>
        <v>0</v>
      </c>
      <c r="N21" s="28">
        <f t="shared" si="4"/>
        <v>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24.75" customHeight="1">
      <c r="A22" s="22"/>
      <c r="B22" s="23" t="s">
        <v>44</v>
      </c>
      <c r="C22" s="24"/>
      <c r="D22" s="24"/>
      <c r="E22" s="26">
        <f t="shared" si="5"/>
        <v>0</v>
      </c>
      <c r="F22" s="26">
        <f t="shared" si="0"/>
        <v>0</v>
      </c>
      <c r="G22" s="24"/>
      <c r="H22" s="39">
        <f t="shared" si="6"/>
        <v>0</v>
      </c>
      <c r="I22" s="39">
        <f t="shared" si="1"/>
        <v>0</v>
      </c>
      <c r="J22" s="39">
        <f t="shared" si="7"/>
        <v>0</v>
      </c>
      <c r="K22" s="39">
        <f t="shared" si="2"/>
        <v>0</v>
      </c>
      <c r="L22" s="28">
        <f t="shared" si="8"/>
        <v>0</v>
      </c>
      <c r="M22" s="39">
        <f t="shared" si="3"/>
        <v>0</v>
      </c>
      <c r="N22" s="28">
        <f t="shared" si="4"/>
        <v>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24.75" customHeight="1">
      <c r="A23" s="22"/>
      <c r="B23" s="23" t="s">
        <v>44</v>
      </c>
      <c r="C23" s="24"/>
      <c r="D23" s="24"/>
      <c r="E23" s="26">
        <f t="shared" si="5"/>
        <v>0</v>
      </c>
      <c r="F23" s="26">
        <f t="shared" si="0"/>
        <v>0</v>
      </c>
      <c r="G23" s="24"/>
      <c r="H23" s="39">
        <f t="shared" si="6"/>
        <v>0</v>
      </c>
      <c r="I23" s="39">
        <f t="shared" si="1"/>
        <v>0</v>
      </c>
      <c r="J23" s="39">
        <f t="shared" si="7"/>
        <v>0</v>
      </c>
      <c r="K23" s="39">
        <f t="shared" si="2"/>
        <v>0</v>
      </c>
      <c r="L23" s="28">
        <f t="shared" si="8"/>
        <v>0</v>
      </c>
      <c r="M23" s="39">
        <f t="shared" si="3"/>
        <v>0</v>
      </c>
      <c r="N23" s="28">
        <f t="shared" si="4"/>
        <v>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24.75" customHeight="1">
      <c r="A24" s="22"/>
      <c r="B24" s="23" t="s">
        <v>44</v>
      </c>
      <c r="C24" s="24"/>
      <c r="D24" s="24"/>
      <c r="E24" s="26">
        <f t="shared" si="5"/>
        <v>0</v>
      </c>
      <c r="F24" s="26">
        <f t="shared" si="0"/>
        <v>0</v>
      </c>
      <c r="G24" s="24"/>
      <c r="H24" s="39">
        <f t="shared" si="6"/>
        <v>0</v>
      </c>
      <c r="I24" s="39">
        <f t="shared" si="1"/>
        <v>0</v>
      </c>
      <c r="J24" s="39">
        <f t="shared" si="7"/>
        <v>0</v>
      </c>
      <c r="K24" s="39">
        <f t="shared" si="2"/>
        <v>0</v>
      </c>
      <c r="L24" s="28">
        <f t="shared" si="8"/>
        <v>0</v>
      </c>
      <c r="M24" s="39">
        <f t="shared" si="3"/>
        <v>0</v>
      </c>
      <c r="N24" s="28">
        <f t="shared" si="4"/>
        <v>0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24.75" customHeight="1">
      <c r="A25" s="22"/>
      <c r="B25" s="23" t="s">
        <v>44</v>
      </c>
      <c r="C25" s="24"/>
      <c r="D25" s="24"/>
      <c r="E25" s="26">
        <f t="shared" si="5"/>
        <v>0</v>
      </c>
      <c r="F25" s="26">
        <f t="shared" si="0"/>
        <v>0</v>
      </c>
      <c r="G25" s="24"/>
      <c r="H25" s="39">
        <f t="shared" si="6"/>
        <v>0</v>
      </c>
      <c r="I25" s="39">
        <f t="shared" si="1"/>
        <v>0</v>
      </c>
      <c r="J25" s="39">
        <f t="shared" si="7"/>
        <v>0</v>
      </c>
      <c r="K25" s="39">
        <f t="shared" si="2"/>
        <v>0</v>
      </c>
      <c r="L25" s="28">
        <f t="shared" si="8"/>
        <v>0</v>
      </c>
      <c r="M25" s="39">
        <f t="shared" si="3"/>
        <v>0</v>
      </c>
      <c r="N25" s="28">
        <f t="shared" si="4"/>
        <v>0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ht="24.75" customHeight="1">
      <c r="A26" s="22"/>
      <c r="B26" s="23" t="s">
        <v>44</v>
      </c>
      <c r="C26" s="24"/>
      <c r="D26" s="24"/>
      <c r="E26" s="26">
        <f t="shared" si="5"/>
        <v>0</v>
      </c>
      <c r="F26" s="26">
        <f t="shared" si="0"/>
        <v>0</v>
      </c>
      <c r="G26" s="24"/>
      <c r="H26" s="39">
        <f t="shared" si="6"/>
        <v>0</v>
      </c>
      <c r="I26" s="39">
        <f t="shared" si="1"/>
        <v>0</v>
      </c>
      <c r="J26" s="39">
        <f t="shared" si="7"/>
        <v>0</v>
      </c>
      <c r="K26" s="39">
        <f t="shared" si="2"/>
        <v>0</v>
      </c>
      <c r="L26" s="28">
        <f t="shared" si="8"/>
        <v>0</v>
      </c>
      <c r="M26" s="39">
        <f t="shared" si="3"/>
        <v>0</v>
      </c>
      <c r="N26" s="28">
        <f t="shared" si="4"/>
        <v>0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ht="24.75" customHeight="1">
      <c r="A27" s="22"/>
      <c r="B27" s="23" t="s">
        <v>44</v>
      </c>
      <c r="C27" s="24"/>
      <c r="D27" s="24"/>
      <c r="E27" s="26">
        <f t="shared" si="5"/>
        <v>0</v>
      </c>
      <c r="F27" s="26">
        <f t="shared" si="0"/>
        <v>0</v>
      </c>
      <c r="G27" s="24"/>
      <c r="H27" s="39">
        <f t="shared" si="6"/>
        <v>0</v>
      </c>
      <c r="I27" s="39">
        <f t="shared" si="1"/>
        <v>0</v>
      </c>
      <c r="J27" s="39">
        <f t="shared" si="7"/>
        <v>0</v>
      </c>
      <c r="K27" s="39">
        <f t="shared" si="2"/>
        <v>0</v>
      </c>
      <c r="L27" s="28">
        <f t="shared" si="8"/>
        <v>0</v>
      </c>
      <c r="M27" s="39">
        <f t="shared" si="3"/>
        <v>0</v>
      </c>
      <c r="N27" s="28">
        <f t="shared" si="4"/>
        <v>0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24.75" customHeight="1">
      <c r="A28" s="22"/>
      <c r="B28" s="23" t="s">
        <v>44</v>
      </c>
      <c r="C28" s="24"/>
      <c r="D28" s="24"/>
      <c r="E28" s="26">
        <f t="shared" si="5"/>
        <v>0</v>
      </c>
      <c r="F28" s="26">
        <f t="shared" si="0"/>
        <v>0</v>
      </c>
      <c r="G28" s="24"/>
      <c r="H28" s="39">
        <f t="shared" si="6"/>
        <v>0</v>
      </c>
      <c r="I28" s="39">
        <f t="shared" si="1"/>
        <v>0</v>
      </c>
      <c r="J28" s="39">
        <f t="shared" si="7"/>
        <v>0</v>
      </c>
      <c r="K28" s="39">
        <f t="shared" si="2"/>
        <v>0</v>
      </c>
      <c r="L28" s="28">
        <f t="shared" si="8"/>
        <v>0</v>
      </c>
      <c r="M28" s="39">
        <f t="shared" si="3"/>
        <v>0</v>
      </c>
      <c r="N28" s="28">
        <f t="shared" si="4"/>
        <v>0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ht="24.75" customHeight="1">
      <c r="A29" s="25"/>
      <c r="B29" s="26"/>
      <c r="C29" s="25">
        <f>SUM(C8:C28)</f>
        <v>0</v>
      </c>
      <c r="D29" s="25"/>
      <c r="E29" s="25"/>
      <c r="F29" s="25"/>
      <c r="G29" s="25"/>
      <c r="H29" s="27"/>
      <c r="I29" s="27">
        <f>SUM(I8:I28)</f>
        <v>0</v>
      </c>
      <c r="J29" s="27"/>
      <c r="K29" s="27">
        <f>SUM(K8:K28)</f>
        <v>0</v>
      </c>
      <c r="L29" s="27"/>
      <c r="M29" s="27"/>
      <c r="N29" s="28">
        <f>SUM(N8:N28)</f>
        <v>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ht="24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24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24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ht="24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ht="24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24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24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24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24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24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24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24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24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24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24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24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4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4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4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4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4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4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4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4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4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4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4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4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4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4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4.25" customHeight="1">
      <c r="A66" s="29"/>
      <c r="B66" s="3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4.25" customHeight="1">
      <c r="A67" s="29"/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4.25" customHeight="1">
      <c r="A68" s="29"/>
      <c r="B68" s="3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4.25" customHeight="1">
      <c r="A69" s="29"/>
      <c r="B69" s="3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4.25" customHeight="1">
      <c r="A70" s="29"/>
      <c r="B70" s="3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ht="14.2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2" t="s">
        <v>35</v>
      </c>
      <c r="AA76" s="32" t="s">
        <v>36</v>
      </c>
    </row>
    <row r="77" spans="1:27" ht="14.2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3">
        <v>1</v>
      </c>
      <c r="AA77" s="33">
        <v>25</v>
      </c>
    </row>
    <row r="78" spans="1:27" ht="14.2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3">
        <v>2</v>
      </c>
      <c r="AA78" s="33">
        <v>50</v>
      </c>
    </row>
    <row r="79" spans="1:27" ht="14.2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3">
        <v>3</v>
      </c>
      <c r="AA79" s="33">
        <v>75</v>
      </c>
    </row>
    <row r="80" spans="1:27" ht="14.2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3">
        <v>4</v>
      </c>
      <c r="AA80" s="33">
        <v>100</v>
      </c>
    </row>
    <row r="81" spans="1:27" ht="14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3">
        <v>5</v>
      </c>
      <c r="AA81" s="33">
        <v>125</v>
      </c>
    </row>
    <row r="82" spans="1:27" ht="14.2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3">
        <v>6</v>
      </c>
      <c r="AA82" s="33">
        <v>150</v>
      </c>
    </row>
    <row r="83" spans="1:27" ht="14.2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3">
        <v>7</v>
      </c>
      <c r="AA83" s="33">
        <v>175</v>
      </c>
    </row>
    <row r="84" spans="1:27" ht="14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3">
        <v>8</v>
      </c>
      <c r="AA84" s="33">
        <v>175</v>
      </c>
    </row>
    <row r="85" spans="1:27" ht="14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3">
        <v>9</v>
      </c>
      <c r="AA85" s="33">
        <v>175</v>
      </c>
    </row>
    <row r="86" spans="1:27" ht="14.2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3">
        <v>10</v>
      </c>
      <c r="AA86" s="33">
        <v>200</v>
      </c>
    </row>
    <row r="87" spans="1:27" ht="14.2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3">
        <v>11</v>
      </c>
      <c r="AA87" s="33">
        <v>200</v>
      </c>
    </row>
    <row r="88" spans="1:27" ht="14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3">
        <v>12</v>
      </c>
      <c r="AA88" s="33">
        <v>200</v>
      </c>
    </row>
    <row r="89" spans="1:27" ht="14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3">
        <v>13</v>
      </c>
      <c r="AA89" s="33">
        <v>225</v>
      </c>
    </row>
    <row r="90" spans="1:27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3">
        <v>14</v>
      </c>
      <c r="AA90" s="33">
        <v>225</v>
      </c>
    </row>
    <row r="91" spans="1:27" ht="14.2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3">
        <v>15</v>
      </c>
      <c r="AA91" s="33">
        <v>225</v>
      </c>
    </row>
    <row r="92" spans="1:27" ht="14.2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3">
        <v>16</v>
      </c>
      <c r="AA92" s="33">
        <v>250</v>
      </c>
    </row>
    <row r="93" spans="1:27" ht="14.2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33">
        <v>17</v>
      </c>
      <c r="AA93" s="33">
        <v>250</v>
      </c>
    </row>
    <row r="94" spans="1:27" ht="14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33">
        <v>18</v>
      </c>
      <c r="AA94" s="33">
        <v>250</v>
      </c>
    </row>
    <row r="95" spans="1:27" ht="14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33">
        <v>19</v>
      </c>
      <c r="AA95" s="33">
        <v>250</v>
      </c>
    </row>
    <row r="96" spans="1:27" ht="14.2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33">
        <v>20</v>
      </c>
      <c r="AA96" s="33">
        <v>250</v>
      </c>
    </row>
    <row r="97" spans="1:27" ht="14.2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33">
        <v>21</v>
      </c>
      <c r="AA97" s="33">
        <v>250</v>
      </c>
    </row>
    <row r="98" spans="1:27" ht="14.2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33">
        <v>22</v>
      </c>
      <c r="AA98" s="33">
        <v>250</v>
      </c>
    </row>
    <row r="99" spans="1:27" ht="14.2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33">
        <v>23</v>
      </c>
      <c r="AA99" s="33">
        <v>250</v>
      </c>
    </row>
    <row r="100" spans="1:27" ht="14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33">
        <v>24</v>
      </c>
      <c r="AA100" s="33">
        <v>250</v>
      </c>
    </row>
    <row r="101" spans="1:27" ht="14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3">
        <v>25</v>
      </c>
      <c r="AA101" s="33">
        <v>250</v>
      </c>
    </row>
    <row r="102" spans="1:27" ht="14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33">
        <v>26</v>
      </c>
      <c r="AA102" s="33">
        <v>250</v>
      </c>
    </row>
    <row r="103" spans="1:27" ht="14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33">
        <v>27</v>
      </c>
      <c r="AA103" s="33">
        <v>250</v>
      </c>
    </row>
    <row r="104" spans="1:27" ht="14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3">
        <v>28</v>
      </c>
      <c r="AA104" s="33">
        <v>250</v>
      </c>
    </row>
    <row r="105" spans="1:27" ht="14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33">
        <v>29</v>
      </c>
      <c r="AA105" s="33">
        <v>250</v>
      </c>
    </row>
    <row r="106" spans="1:27" ht="14.2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33">
        <v>30</v>
      </c>
      <c r="AA106" s="33">
        <v>250</v>
      </c>
    </row>
    <row r="107" spans="1:27" ht="14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34"/>
      <c r="AA107" s="34"/>
    </row>
    <row r="108" spans="1:27" ht="14.2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ht="14.2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35"/>
      <c r="AA109" s="35">
        <v>30</v>
      </c>
    </row>
    <row r="110" spans="1:27" ht="14.2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14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6">
        <f>VLOOKUP(AA109,Z77:AA106,2,FALSE)</f>
        <v>250</v>
      </c>
    </row>
    <row r="112" spans="1:27" ht="14.2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ht="14.2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ht="14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ht="14.2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ht="14.2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ht="14.2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ht="14.2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ht="14.2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ht="14.2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ht="14.2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ht="14.2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ht="14.2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ht="14.2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ht="14.2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ht="14.2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ht="14.2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ht="14.2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ht="14.2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ht="14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ht="14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ht="14.2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ht="14.2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ht="14.2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ht="14.2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ht="14.2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ht="14.2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ht="14.2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ht="14.2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ht="14.2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ht="14.2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ht="14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ht="14.2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ht="14.2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ht="14.2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ht="14.2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 ht="14.2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1:27" ht="14.2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7" ht="14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7" ht="14.2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7" ht="14.2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7" ht="14.2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ht="14.2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ht="14.2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1:27" ht="14.2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ht="14.2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ht="14.2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7" ht="14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7" ht="14.2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7" ht="14.2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ht="14.2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ht="14.2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ht="14.2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ht="14.2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ht="14.2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ht="14.2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ht="14.2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ht="14.2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ht="14.2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ht="14.2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ht="14.2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ht="14.2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ht="14.2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ht="14.2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ht="14.2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1:27" ht="14.2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7" ht="14.2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7" ht="14.2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7" ht="14.2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ht="14.2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1:27" ht="14.2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ht="14.2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1:27" ht="14.2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1:27" ht="14.2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1:27" ht="14.2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ht="14.2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1:27" ht="14.2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ht="14.2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ht="14.2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1:27" ht="14.2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1:27" ht="14.2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1:27" ht="14.2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1:27" ht="14.2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1:27" ht="14.2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1:27" ht="14.2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1:27" ht="14.2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1:27" ht="14.2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1:27" ht="14.2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1:27" ht="14.2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1:27" ht="14.2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1:27" ht="14.2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1:27" ht="14.2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1:27" ht="14.2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1:27" ht="14.2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1:27" ht="14.2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1:27" ht="14.2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1:27" ht="14.2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1:27" ht="14.2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1:27" ht="14.2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1:27" ht="14.2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1:27" ht="14.2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ht="14.2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1:27" ht="14.2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1:27" ht="14.2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1:27" ht="14.2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1:27" ht="14.2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1:27" ht="14.2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1:27" ht="14.2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1:27" ht="14.2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1:27" ht="14.2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1:27" ht="14.2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1:27" ht="14.2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1:27" ht="14.2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1:27" ht="14.2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1:27" ht="14.2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1:27" ht="14.2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1:27" ht="14.2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1:27" ht="14.2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1:27" ht="14.2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1:27" ht="14.2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1:27" ht="14.2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1:27" ht="14.2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1:27" ht="14.2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1:27" ht="14.2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1:27" ht="14.2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1:27" ht="14.2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1:27" ht="14.2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1:27" ht="14.2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1:27" ht="14.2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1:27" ht="14.2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1:27" ht="14.2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1:27" ht="14.2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1:27" ht="14.2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1:27" ht="14.2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1:27" ht="14.2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1:27" ht="14.2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1:27" ht="14.2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1:27" ht="14.2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1:27" ht="14.2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1:27" ht="14.2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1:27" ht="14.2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1:27" ht="14.2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1:27" ht="14.2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1:27" ht="14.2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1:27" ht="14.2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1:27" ht="14.2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1:27" ht="14.2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1:27" ht="14.2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1:27" ht="14.2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1:27" ht="14.2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1:27" ht="14.2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1:27" ht="14.2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1:27" ht="14.2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1:27" ht="14.2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1:27" ht="14.2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1:27" ht="14.2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1:27" ht="14.2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1:27" ht="14.2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1:27" ht="14.2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1:27" ht="14.2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1:27" ht="14.2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1:27" ht="14.2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ht="14.2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1:27" ht="14.2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1:27" ht="14.2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1:27" ht="14.2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1:27" ht="14.2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1:27" ht="14.2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1:27" ht="14.2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1:27" ht="14.2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1:27" ht="14.2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1:27" ht="14.2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1:27" ht="14.2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1:27" ht="14.2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1:27" ht="14.2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1:27" ht="14.2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1:27" ht="14.2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1:27" ht="14.2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1:27" ht="14.2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1:27" ht="14.2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1:27" ht="14.2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1:27" ht="14.2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1:27" ht="14.2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1:27" ht="14.2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1:27" ht="14.2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1:27" ht="14.2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1:27" ht="14.2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1:27" ht="14.2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1:27" ht="14.2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1:27" ht="14.2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1:27" ht="14.2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1:27" ht="14.2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1:27" ht="14.2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1:27" ht="14.2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1:27" ht="14.2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1:27" ht="14.2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1:27" ht="14.2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1:27" ht="14.2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ht="14.2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1:27" ht="14.2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1:27" ht="14.2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1:27" ht="14.2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1:27" ht="14.2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1:27" ht="14.2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1:27" ht="14.2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1:27" ht="14.2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1:27" ht="14.2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1:27" ht="14.2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1:27" ht="14.2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1:27" ht="14.2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1:27" ht="14.2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1:27" ht="14.2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1:27" ht="14.2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1:27" ht="14.2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1:27" ht="14.2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1:27" ht="14.2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1:27" ht="14.2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ht="14.2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1:27" ht="14.2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1:27" ht="14.2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1:27" ht="14.2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1:27" ht="14.2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1:27" ht="14.2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ht="14.2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1:27" ht="14.2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1:27" ht="14.2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1:27" ht="14.2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1:27" ht="14.2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1:27" ht="14.2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1:27" ht="14.2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1:27" ht="14.2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1:27" ht="14.2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1:27" ht="14.2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1:27" ht="14.2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1:27" ht="14.2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ht="14.2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1:27" ht="14.2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1:27" ht="14.2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1:27" ht="14.2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1:27" ht="14.2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1:27" ht="14.2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1:27" ht="14.2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1:27" ht="14.2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1:27" ht="14.2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1:27" ht="14.2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1:27" ht="14.2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1:27" ht="14.2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1:27" ht="14.2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ht="14.2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1:27" ht="14.2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1:27" ht="14.2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1:27" ht="14.2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1:27" ht="14.2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1:27" ht="14.2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1:27" ht="14.2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1:27" ht="14.2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ht="14.2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1:27" ht="14.2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1:27" ht="14.2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1:27" ht="14.2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1:27" ht="14.2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1:27" ht="14.2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1:27" ht="14.2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1:27" ht="14.2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1:27" ht="14.2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1:27" ht="14.2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1:27" ht="14.2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1:27" ht="14.2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1:27" ht="14.2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1:27" ht="14.2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1:27" ht="14.2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1:27" ht="14.2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1:27" ht="14.2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1:27" ht="14.2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1:27" ht="14.2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1:27" ht="14.2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1:27" ht="14.2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1:27" ht="14.2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1:27" ht="14.2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1:27" ht="14.2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1:27" ht="14.2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1:27" ht="14.2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1:27" ht="14.2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ht="14.2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1:27" ht="14.2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1:27" ht="14.2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1:27" ht="14.2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1:27" ht="14.2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1:27" ht="14.2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1:27" ht="14.2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1:27" ht="14.2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1:27" ht="14.2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1:27" ht="14.2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1:27" ht="14.2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1:27" ht="14.2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1:27" ht="14.2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1:27" ht="14.2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1:27" ht="14.2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1:27" ht="14.2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1:27" ht="14.2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1:27" ht="14.2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1:27" ht="14.2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1:27" ht="14.2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1:27" ht="14.2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1:27" ht="14.2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1:27" ht="14.2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1:27" ht="14.2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1:27" ht="14.2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1:27" ht="14.2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1:27" ht="14.2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1:27" ht="14.2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1:27" ht="14.2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1:27" ht="14.2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1:27" ht="14.2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1:27" ht="14.2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1:27" ht="14.2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1:27" ht="14.2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1:27" ht="14.2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1:27" ht="14.2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1:27" ht="14.2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1:27" ht="14.2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1:27" ht="14.2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1:27" ht="14.2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1:27" ht="14.2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1:27" ht="14.2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1:27" ht="14.2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1:27" ht="14.2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1:27" ht="14.2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1:27" ht="14.2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1:27" ht="14.2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1:27" ht="14.2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1:27" ht="14.2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1:27" ht="14.2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1:27" ht="14.2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1:27" ht="14.2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1:27" ht="14.2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1:27" ht="14.2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1:27" ht="14.2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1:27" ht="14.2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1:27" ht="14.2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1:27" ht="14.2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1:27" ht="14.2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1:27" ht="14.2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1:27" ht="14.2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1:27" ht="14.2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1:27" ht="14.2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1:27" ht="14.2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1:27" ht="14.2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1:27" ht="14.2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1:27" ht="14.2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1:27" ht="14.2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1:27" ht="14.2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1:27" ht="14.2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1:27" ht="14.2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1:27" ht="14.2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1:27" ht="14.2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1:27" ht="14.2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1:27" ht="14.2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1:27" ht="14.2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1:27" ht="14.2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1:27" ht="14.2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1:27" ht="14.2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1:27" ht="14.2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1:27" ht="14.2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1:27" ht="14.2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1:27" ht="14.2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1:27" ht="14.2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1:27" ht="14.2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1:27" ht="14.2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1:27" ht="14.2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1:27" ht="14.2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1:27" ht="14.2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1:27" ht="14.2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1:27" ht="14.2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1:27" ht="14.2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1:27" ht="14.2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1:27" ht="14.2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1:27" ht="14.2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1:27" ht="14.2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1:27" ht="14.2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1:27" ht="14.2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1:27" ht="14.2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1:27" ht="14.2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1:27" ht="14.2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1:27" ht="14.2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1:27" ht="14.2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1:27" ht="14.2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1:27" ht="14.2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1:27" ht="14.2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1:27" ht="14.2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1:27" ht="14.2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1:27" ht="14.2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1:27" ht="14.2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1:27" ht="14.2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1:27" ht="14.2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1:27" ht="14.2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1:27" ht="14.2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1:27" ht="14.2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1:27" ht="14.2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1:27" ht="14.2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1:27" ht="14.2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1:27" ht="14.2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1:27" ht="14.2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1:27" ht="14.2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1:27" ht="14.2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1:27" ht="14.2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1:27" ht="14.2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1:27" ht="14.2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1:27" ht="14.2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1:27" ht="14.2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1:27" ht="14.2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1:27" ht="14.2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1:27" ht="14.2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1:27" ht="14.2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1:27" ht="14.2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1:27" ht="14.2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1:27" ht="14.2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1:27" ht="14.2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1:27" ht="14.2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1:27" ht="14.2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1:27" ht="14.2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1:27" ht="14.2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1:27" ht="14.2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1:27" ht="14.2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1:27" ht="14.2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1:27" ht="14.2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1:27" ht="14.2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1:27" ht="14.2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1:27" ht="14.2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1:27" ht="14.2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1:27" ht="14.2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1:27" ht="14.2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1:27" ht="14.2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1:27" ht="14.2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1:27" ht="14.2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1:27" ht="14.2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1:27" ht="14.2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1:27" ht="14.2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1:27" ht="14.2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1:27" ht="14.2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1:27" ht="14.2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1:27" ht="14.2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1:27" ht="14.2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1:27" ht="14.2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1:27" ht="14.2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1:27" ht="14.2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1:27" ht="14.2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1:27" ht="14.2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1:27" ht="14.2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1:27" ht="14.2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1:27" ht="14.2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1:27" ht="14.2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1:27" ht="14.2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1:27" ht="14.2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1:27" ht="14.2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1:27" ht="14.2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1:27" ht="14.2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1:27" ht="14.2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1:27" ht="14.2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1:27" ht="14.2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1:27" ht="14.2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1:27" ht="14.2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1:27" ht="14.2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1:27" ht="14.2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1:27" ht="14.2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1:27" ht="14.2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1:27" ht="14.2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1:27" ht="14.2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1:27" ht="14.2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1:27" ht="14.2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1:27" ht="14.2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1:27" ht="14.2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1:27" ht="14.2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1:27" ht="14.2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1:27" ht="14.2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1:27" ht="14.2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1:27" ht="14.2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1:27" ht="14.2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1:27" ht="14.2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1:27" ht="14.2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1:27" ht="14.2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1:27" ht="14.2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1:27" ht="14.2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1:27" ht="14.2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1:27" ht="14.2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1:27" ht="14.2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1:27" ht="14.2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1:27" ht="14.2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1:27" ht="14.2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1:27" ht="14.2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1:27" ht="14.2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1:27" ht="14.2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1:27" ht="14.2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1:27" ht="14.2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1:27" ht="14.2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1:27" ht="14.2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1:27" ht="14.2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1:27" ht="14.2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1:27" ht="14.2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1:27" ht="14.2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1:27" ht="14.2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1:27" ht="14.2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1:27" ht="14.2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1:27" ht="14.2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1:27" ht="14.2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1:27" ht="14.2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1:27" ht="14.2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1:27" ht="14.2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1:27" ht="14.2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1:27" ht="14.2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1:27" ht="14.2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1:27" ht="14.2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1:27" ht="14.2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1:27" ht="14.2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1:27" ht="14.2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1:27" ht="14.2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1:27" ht="14.2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1:27" ht="14.2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1:27" ht="14.2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1:27" ht="14.2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  <row r="631" spans="1:27" ht="14.2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</row>
    <row r="632" spans="1:27" ht="14.2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</row>
    <row r="633" spans="1:27" ht="14.2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</row>
    <row r="634" spans="1:27" ht="14.2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</row>
    <row r="635" spans="1:27" ht="14.2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</row>
    <row r="636" spans="1:27" ht="14.2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</row>
    <row r="637" spans="1:27" ht="14.2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</row>
    <row r="638" spans="1:27" ht="14.2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</row>
    <row r="639" spans="1:27" ht="14.2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</row>
    <row r="640" spans="1:27" ht="14.2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</row>
    <row r="641" spans="1:27" ht="14.2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</row>
    <row r="642" spans="1:27" ht="14.2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</row>
    <row r="643" spans="1:27" ht="14.2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</row>
    <row r="644" spans="1:27" ht="14.2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</row>
    <row r="645" spans="1:27" ht="14.2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</row>
    <row r="646" spans="1:27" ht="14.2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</row>
    <row r="647" spans="1:27" ht="14.2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</row>
    <row r="648" spans="1:27" ht="14.2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</row>
    <row r="649" spans="1:27" ht="14.2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</row>
    <row r="650" spans="1:27" ht="14.2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</row>
    <row r="651" spans="1:27" ht="14.2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</row>
    <row r="652" spans="1:27" ht="14.2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</row>
    <row r="653" spans="1:27" ht="14.2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</row>
    <row r="654" spans="1:27" ht="14.2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</row>
    <row r="655" spans="1:27" ht="14.2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</row>
    <row r="656" spans="1:27" ht="14.2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</row>
    <row r="657" spans="1:27" ht="14.2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</row>
    <row r="658" spans="1:27" ht="14.2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</row>
    <row r="659" spans="1:27" ht="14.2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</row>
    <row r="660" spans="1:27" ht="14.2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</row>
    <row r="661" spans="1:27" ht="14.2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</row>
    <row r="662" spans="1:27" ht="14.2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</row>
    <row r="663" spans="1:27" ht="14.2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</row>
    <row r="664" spans="1:27" ht="14.2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</row>
    <row r="665" spans="1:27" ht="14.2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</row>
    <row r="666" spans="1:27" ht="14.2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</row>
    <row r="667" spans="1:27" ht="14.2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</row>
    <row r="668" spans="1:27" ht="14.2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</row>
    <row r="669" spans="1:27" ht="14.2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</row>
    <row r="670" spans="1:27" ht="14.2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</row>
    <row r="671" spans="1:27" ht="14.2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</row>
    <row r="672" spans="1:27" ht="14.2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</row>
    <row r="673" spans="1:27" ht="14.2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</row>
    <row r="674" spans="1:27" ht="14.2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</row>
    <row r="675" spans="1:27" ht="14.2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</row>
    <row r="676" spans="1:27" ht="14.2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</row>
    <row r="677" spans="1:27" ht="14.2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</row>
    <row r="678" spans="1:27" ht="14.2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</row>
    <row r="679" spans="1:27" ht="14.2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</row>
    <row r="680" spans="1:27" ht="14.2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</row>
    <row r="681" spans="1:27" ht="14.2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</row>
    <row r="682" spans="1:27" ht="14.2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</row>
    <row r="683" spans="1:27" ht="14.2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</row>
    <row r="684" spans="1:27" ht="14.2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</row>
    <row r="685" spans="1:27" ht="14.2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</row>
    <row r="686" spans="1:27" ht="14.2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</row>
    <row r="687" spans="1:27" ht="14.2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</row>
    <row r="688" spans="1:27" ht="14.2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</row>
    <row r="689" spans="1:27" ht="14.2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</row>
    <row r="690" spans="1:27" ht="14.2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</row>
    <row r="691" spans="1:27" ht="14.2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</row>
    <row r="692" spans="1:27" ht="14.2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</row>
    <row r="693" spans="1:27" ht="14.2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</row>
    <row r="694" spans="1:27" ht="14.2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</row>
    <row r="695" spans="1:27" ht="14.2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</row>
    <row r="696" spans="1:27" ht="14.2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</row>
    <row r="697" spans="1:27" ht="14.2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</row>
    <row r="698" spans="1:27" ht="14.2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</row>
    <row r="699" spans="1:27" ht="14.2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</row>
    <row r="700" spans="1:27" ht="14.2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</row>
    <row r="701" spans="1:27" ht="14.2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</row>
    <row r="702" spans="1:27" ht="14.2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</row>
    <row r="703" spans="1:27" ht="14.2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</row>
    <row r="704" spans="1:27" ht="14.2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</row>
    <row r="705" spans="1:27" ht="14.2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</row>
    <row r="706" spans="1:27" ht="14.2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</row>
    <row r="707" spans="1:27" ht="14.2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</row>
    <row r="708" spans="1:27" ht="14.2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</row>
    <row r="709" spans="1:27" ht="14.2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</row>
    <row r="710" spans="1:27" ht="14.2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</row>
    <row r="711" spans="1:27" ht="14.2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</row>
    <row r="712" spans="1:27" ht="14.2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</row>
    <row r="713" spans="1:27" ht="14.2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</row>
    <row r="714" spans="1:27" ht="14.2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</row>
    <row r="715" spans="1:27" ht="14.2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</row>
    <row r="716" spans="1:27" ht="14.2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</row>
    <row r="717" spans="1:27" ht="14.2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</row>
    <row r="718" spans="1:27" ht="14.2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</row>
    <row r="719" spans="1:27" ht="14.2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</row>
    <row r="720" spans="1:27" ht="14.2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</row>
    <row r="721" spans="1:27" ht="14.2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</row>
    <row r="722" spans="1:27" ht="14.2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</row>
    <row r="723" spans="1:27" ht="14.2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</row>
    <row r="724" spans="1:27" ht="14.2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</row>
    <row r="725" spans="1:27" ht="14.2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</row>
    <row r="726" spans="1:27" ht="14.2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</row>
    <row r="727" spans="1:27" ht="14.2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</row>
    <row r="728" spans="1:27" ht="14.2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</row>
    <row r="729" spans="1:27" ht="14.2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</row>
    <row r="730" spans="1:27" ht="14.2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</row>
    <row r="731" spans="1:27" ht="14.2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</row>
    <row r="732" spans="1:27" ht="14.2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</row>
    <row r="733" spans="1:27" ht="14.2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</row>
    <row r="734" spans="1:27" ht="14.2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</row>
    <row r="735" spans="1:27" ht="14.2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</row>
    <row r="736" spans="1:27" ht="14.2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</row>
    <row r="737" spans="1:27" ht="14.2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</row>
    <row r="738" spans="1:27" ht="14.2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</row>
    <row r="739" spans="1:27" ht="14.2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</row>
    <row r="740" spans="1:27" ht="14.2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</row>
    <row r="741" spans="1:27" ht="14.2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</row>
    <row r="742" spans="1:27" ht="14.2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</row>
    <row r="743" spans="1:27" ht="14.2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</row>
    <row r="744" spans="1:27" ht="14.2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</row>
    <row r="745" spans="1:27" ht="14.2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</row>
    <row r="746" spans="1:27" ht="14.2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</row>
    <row r="747" spans="1:27" ht="14.2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</row>
    <row r="748" spans="1:27" ht="14.2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</row>
    <row r="749" spans="1:27" ht="14.2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</row>
    <row r="750" spans="1:27" ht="14.2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</row>
    <row r="751" spans="1:27" ht="14.2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</row>
    <row r="752" spans="1:27" ht="14.2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</row>
    <row r="753" spans="1:27" ht="14.2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</row>
    <row r="754" spans="1:27" ht="14.2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</row>
    <row r="755" spans="1:27" ht="14.2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</row>
    <row r="756" spans="1:27" ht="14.2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</row>
    <row r="757" spans="1:27" ht="14.2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</row>
    <row r="758" spans="1:27" ht="14.2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spans="1:27" ht="14.2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</row>
    <row r="760" spans="1:27" ht="14.2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</row>
    <row r="761" spans="1:27" ht="14.2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</row>
    <row r="762" spans="1:27" ht="14.2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</row>
    <row r="763" spans="1:27" ht="14.2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</row>
    <row r="764" spans="1:27" ht="14.2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</row>
    <row r="765" spans="1:27" ht="14.2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</row>
    <row r="766" spans="1:27" ht="14.2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</row>
    <row r="767" spans="1:27" ht="14.2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</row>
    <row r="768" spans="1:27" ht="14.2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</row>
    <row r="769" spans="1:27" ht="14.2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</row>
    <row r="770" spans="1:27" ht="14.2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</row>
    <row r="771" spans="1:27" ht="14.2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</row>
    <row r="772" spans="1:27" ht="14.2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</row>
    <row r="773" spans="1:27" ht="14.2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</row>
    <row r="774" spans="1:27" ht="14.2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</row>
    <row r="775" spans="1:27" ht="14.2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</row>
    <row r="776" spans="1:27" ht="14.2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</row>
    <row r="777" spans="1:27" ht="14.2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</row>
    <row r="778" spans="1:27" ht="14.2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</row>
    <row r="779" spans="1:27" ht="14.2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</row>
    <row r="780" spans="1:27" ht="14.2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</row>
    <row r="781" spans="1:27" ht="14.2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</row>
    <row r="782" spans="1:27" ht="14.2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</row>
    <row r="783" spans="1:27" ht="14.2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</row>
    <row r="784" spans="1:27" ht="14.2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</row>
    <row r="785" spans="1:27" ht="14.2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</row>
    <row r="786" spans="1:27" ht="14.2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</row>
    <row r="787" spans="1:27" ht="14.2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</row>
    <row r="788" spans="1:27" ht="14.2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</row>
    <row r="789" spans="1:27" ht="14.2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</row>
    <row r="790" spans="1:27" ht="14.2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</row>
    <row r="791" spans="1:27" ht="14.2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</row>
    <row r="792" spans="1:27" ht="14.2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</row>
    <row r="793" spans="1:27" ht="14.2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</row>
    <row r="794" spans="1:27" ht="14.2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</row>
    <row r="795" spans="1:27" ht="14.2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</row>
    <row r="796" spans="1:27" ht="14.2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</row>
    <row r="797" spans="1:27" ht="14.2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</row>
    <row r="798" spans="1:27" ht="14.2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</row>
    <row r="799" spans="1:27" ht="14.2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</row>
    <row r="800" spans="1:27" ht="14.2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</row>
    <row r="801" spans="1:27" ht="14.2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</row>
    <row r="802" spans="1:27" ht="14.2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</row>
    <row r="803" spans="1:27" ht="14.2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</row>
    <row r="804" spans="1:27" ht="14.2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</row>
    <row r="805" spans="1:27" ht="14.2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</row>
    <row r="806" spans="1:27" ht="14.2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</row>
    <row r="807" spans="1:27" ht="14.2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</row>
    <row r="808" spans="1:27" ht="14.2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</row>
    <row r="809" spans="1:27" ht="14.2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</row>
    <row r="810" spans="1:27" ht="14.2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</row>
    <row r="811" spans="1:27" ht="14.2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</row>
    <row r="812" spans="1:27" ht="14.2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</row>
    <row r="813" spans="1:27" ht="14.2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</row>
    <row r="814" spans="1:27" ht="14.2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</row>
    <row r="815" spans="1:27" ht="14.2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</row>
    <row r="816" spans="1:27" ht="14.2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</row>
    <row r="817" spans="1:27" ht="14.2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</row>
    <row r="818" spans="1:27" ht="14.2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</row>
    <row r="819" spans="1:27" ht="14.2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</row>
    <row r="820" spans="1:27" ht="14.2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</row>
    <row r="821" spans="1:27" ht="14.2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</row>
    <row r="822" spans="1:27" ht="14.2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</row>
    <row r="823" spans="1:27" ht="14.2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</row>
    <row r="824" spans="1:27" ht="14.2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</row>
    <row r="825" spans="1:27" ht="14.2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</row>
    <row r="826" spans="1:27" ht="14.2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</row>
    <row r="827" spans="1:27" ht="14.2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</row>
    <row r="828" spans="1:27" ht="14.2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</row>
    <row r="829" spans="1:27" ht="14.2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</row>
    <row r="830" spans="1:27" ht="14.2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</row>
    <row r="831" spans="1:27" ht="14.2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</row>
    <row r="832" spans="1:27" ht="14.2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</row>
    <row r="833" spans="1:27" ht="14.2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</row>
    <row r="834" spans="1:27" ht="14.2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</row>
    <row r="835" spans="1:27" ht="14.2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</row>
    <row r="836" spans="1:27" ht="14.2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</row>
    <row r="837" spans="1:27" ht="14.2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</row>
    <row r="838" spans="1:27" ht="14.2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</row>
    <row r="839" spans="1:27" ht="14.2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</row>
    <row r="840" spans="1:27" ht="14.2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</row>
    <row r="841" spans="1:27" ht="14.2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</row>
    <row r="842" spans="1:27" ht="14.2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</row>
    <row r="843" spans="1:27" ht="14.2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</row>
    <row r="844" spans="1:27" ht="14.2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</row>
    <row r="845" spans="1:27" ht="14.2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</row>
    <row r="846" spans="1:27" ht="14.2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</row>
    <row r="847" spans="1:27" ht="14.2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</row>
    <row r="848" spans="1:27" ht="14.2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</row>
    <row r="849" spans="1:27" ht="14.2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</row>
    <row r="850" spans="1:27" ht="14.2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</row>
    <row r="851" spans="1:27" ht="14.2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</row>
    <row r="852" spans="1:27" ht="14.2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</row>
    <row r="853" spans="1:27" ht="14.2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</row>
    <row r="854" spans="1:27" ht="14.2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</row>
    <row r="855" spans="1:27" ht="14.2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</row>
    <row r="856" spans="1:27" ht="14.2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</row>
    <row r="857" spans="1:27" ht="14.2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</row>
    <row r="858" spans="1:27" ht="14.2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</row>
    <row r="859" spans="1:27" ht="14.2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</row>
    <row r="860" spans="1:27" ht="14.2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</row>
    <row r="861" spans="1:27" ht="14.2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</row>
    <row r="862" spans="1:27" ht="14.2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</row>
    <row r="863" spans="1:27" ht="14.2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</row>
    <row r="864" spans="1:27" ht="14.2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</row>
    <row r="865" spans="1:27" ht="14.2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</row>
    <row r="866" spans="1:27" ht="14.2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</row>
    <row r="867" spans="1:27" ht="14.2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</row>
    <row r="868" spans="1:27" ht="14.2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</row>
    <row r="869" spans="1:27" ht="14.2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</row>
    <row r="870" spans="1:27" ht="14.2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</row>
    <row r="871" spans="1:27" ht="14.2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</row>
    <row r="872" spans="1:27" ht="14.2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</row>
    <row r="873" spans="1:27" ht="14.2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</row>
    <row r="874" spans="1:27" ht="14.2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</row>
    <row r="875" spans="1:27" ht="14.2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</row>
    <row r="876" spans="1:27" ht="14.2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</row>
    <row r="877" spans="1:27" ht="14.2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</row>
    <row r="878" spans="1:27" ht="14.2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</row>
    <row r="879" spans="1:27" ht="14.2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</row>
    <row r="880" spans="1:27" ht="14.2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</row>
    <row r="881" spans="1:27" ht="14.2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</row>
    <row r="882" spans="1:27" ht="14.2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</row>
    <row r="883" spans="1:27" ht="14.2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</row>
    <row r="884" spans="1:27" ht="14.2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</row>
    <row r="885" spans="1:27" ht="14.2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</row>
    <row r="886" spans="1:27" ht="14.2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</row>
    <row r="887" spans="1:27" ht="14.2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</row>
    <row r="888" spans="1:27" ht="14.2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</row>
    <row r="889" spans="1:27" ht="14.2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</row>
    <row r="890" spans="1:27" ht="14.2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</row>
    <row r="891" spans="1:27" ht="14.2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</row>
    <row r="892" spans="1:27" ht="14.2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</row>
    <row r="893" spans="1:27" ht="14.2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</row>
    <row r="894" spans="1:27" ht="14.2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</row>
    <row r="895" spans="1:27" ht="14.2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</row>
    <row r="896" spans="1:27" ht="14.2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</row>
    <row r="897" spans="1:27" ht="14.2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</row>
    <row r="898" spans="1:27" ht="14.2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</row>
    <row r="899" spans="1:27" ht="14.2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</row>
    <row r="900" spans="1:27" ht="14.2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</row>
    <row r="901" spans="1:27" ht="14.2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</row>
    <row r="902" spans="1:27" ht="14.2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</row>
    <row r="903" spans="1:27" ht="14.2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</row>
    <row r="904" spans="1:27" ht="14.2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</row>
    <row r="905" spans="1:27" ht="14.2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</row>
    <row r="906" spans="1:27" ht="14.2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</row>
    <row r="907" spans="1:27" ht="14.2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</row>
    <row r="908" spans="1:27" ht="14.2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</row>
    <row r="909" spans="1:27" ht="14.2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</row>
    <row r="910" spans="1:27" ht="14.2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</row>
    <row r="911" spans="1:27" ht="14.2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</row>
    <row r="912" spans="1:27" ht="14.2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</row>
    <row r="913" spans="1:27" ht="14.2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</row>
    <row r="914" spans="1:27" ht="14.2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</row>
    <row r="915" spans="1:27" ht="14.2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</row>
    <row r="916" spans="1:27" ht="14.2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</row>
    <row r="917" spans="1:27" ht="14.2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</row>
    <row r="918" spans="1:27" ht="14.2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</row>
    <row r="919" spans="1:27" ht="14.2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</row>
    <row r="920" spans="1:27" ht="14.2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</row>
    <row r="921" spans="1:27" ht="14.2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</row>
    <row r="922" spans="1:27" ht="14.2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</row>
    <row r="923" spans="1:27" ht="14.2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</row>
    <row r="924" spans="1:27" ht="14.2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</row>
    <row r="925" spans="1:27" ht="14.2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</row>
    <row r="926" spans="1:27" ht="14.2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</row>
    <row r="927" spans="1:27" ht="14.2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</row>
    <row r="928" spans="1:27" ht="14.2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</row>
    <row r="929" spans="1:27" ht="14.2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</row>
    <row r="930" spans="1:27" ht="14.2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</row>
    <row r="931" spans="1:27" ht="14.2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</row>
    <row r="932" spans="1:27" ht="14.2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</row>
    <row r="933" spans="1:27" ht="14.2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</row>
    <row r="934" spans="1:27" ht="14.2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</row>
    <row r="935" spans="1:27" ht="14.2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</row>
    <row r="936" spans="1:27" ht="14.2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</row>
    <row r="937" spans="1:27" ht="14.2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</row>
    <row r="938" spans="1:27" ht="14.2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</row>
    <row r="939" spans="1:27" ht="14.2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</row>
    <row r="940" spans="1:27" ht="14.2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</row>
    <row r="941" spans="1:27" ht="14.2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</row>
    <row r="942" spans="1:27" ht="14.2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</row>
    <row r="943" spans="1:27" ht="14.2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</row>
    <row r="944" spans="1:27" ht="14.2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</row>
    <row r="945" spans="1:27" ht="14.2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</row>
    <row r="946" spans="1:27" ht="14.2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</row>
    <row r="947" spans="1:27" ht="14.2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</row>
    <row r="948" spans="1:27" ht="14.2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</row>
    <row r="949" spans="1:27" ht="14.2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</row>
    <row r="950" spans="1:27" ht="14.2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</row>
    <row r="951" spans="1:27" ht="14.2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</row>
    <row r="952" spans="1:27" ht="14.2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</row>
    <row r="953" spans="1:27" ht="14.2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</row>
    <row r="954" spans="1:27" ht="14.2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</row>
    <row r="955" spans="1:27" ht="14.2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</row>
    <row r="956" spans="1:27" ht="14.2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</row>
    <row r="957" spans="1:27" ht="14.2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</row>
    <row r="958" spans="1:27" ht="14.2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</row>
    <row r="959" spans="1:27" ht="14.2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</row>
    <row r="960" spans="1:27" ht="14.2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</row>
    <row r="961" spans="1:27" ht="14.2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</row>
    <row r="962" spans="1:27" ht="14.2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</row>
    <row r="963" spans="1:27" ht="14.2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</row>
    <row r="964" spans="1:27" ht="14.2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</row>
    <row r="965" spans="1:27" ht="14.2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</row>
    <row r="966" spans="1:27" ht="14.2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</row>
    <row r="967" spans="1:27" ht="14.2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</row>
    <row r="968" spans="1:27" ht="14.2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</row>
    <row r="969" spans="1:27" ht="14.2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</row>
    <row r="970" spans="1:27" ht="14.2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</row>
    <row r="971" spans="1:27" ht="14.2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</row>
    <row r="972" spans="1:27" ht="14.2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</row>
    <row r="973" spans="1:27" ht="14.2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</row>
    <row r="974" spans="1:27" ht="14.2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</row>
    <row r="975" spans="1:27" ht="14.2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</row>
    <row r="976" spans="1:27" ht="14.2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</row>
    <row r="977" spans="1:27" ht="14.2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</row>
    <row r="978" spans="1:27" ht="14.2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</row>
    <row r="979" spans="1:27" ht="14.2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</row>
    <row r="980" spans="1:27" ht="14.2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</row>
    <row r="981" spans="1:27" ht="14.2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</row>
    <row r="982" spans="1:27" ht="14.2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</row>
    <row r="983" spans="1:27" ht="14.2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</row>
    <row r="984" spans="1:27" ht="14.2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</row>
    <row r="985" spans="1:27" ht="14.2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</row>
    <row r="986" spans="1:27" ht="14.2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</row>
    <row r="987" spans="1:27" ht="14.2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</row>
    <row r="988" spans="1:27" ht="14.2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</row>
    <row r="989" spans="1:27" ht="14.2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</row>
    <row r="990" spans="1:27" ht="14.2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</row>
    <row r="991" spans="1:27" ht="14.2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</row>
    <row r="992" spans="1:27" ht="14.2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</row>
    <row r="993" spans="1:27" ht="14.2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</row>
    <row r="994" spans="1:27" ht="14.2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</row>
    <row r="995" spans="1:27" ht="14.2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</row>
    <row r="996" spans="1:27" ht="14.2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</row>
    <row r="997" spans="1:27" ht="14.2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</row>
    <row r="998" spans="1:27" ht="14.2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</row>
    <row r="999" spans="1:27" ht="14.2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</row>
    <row r="1000" spans="1:27" ht="14.2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</row>
    <row r="1001" spans="1:27" ht="14.25" customHeight="1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</row>
    <row r="1002" spans="1:27" ht="14.25" customHeight="1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</row>
    <row r="1003" spans="1:27" ht="14.25" customHeight="1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</row>
    <row r="1004" spans="1:27" ht="14.25" customHeight="1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</row>
    <row r="1005" spans="1:27" ht="14.25" customHeight="1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</row>
    <row r="1006" spans="1:27" ht="14.25" customHeight="1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</row>
    <row r="1007" spans="1:27" ht="14.25" customHeight="1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</row>
    <row r="1008" spans="1:27" ht="14.25" customHeight="1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</row>
    <row r="1009" spans="1:27" ht="14.25" customHeight="1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</row>
    <row r="1010" spans="1:27" ht="14.25" customHeight="1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</row>
    <row r="1011" spans="1:27" ht="14.25" customHeight="1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</row>
    <row r="1012" spans="1:27" ht="14.25" customHeight="1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</row>
    <row r="1013" spans="1:27" ht="14.25" customHeight="1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</row>
    <row r="1014" spans="1:27" ht="14.25" customHeight="1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</row>
    <row r="1015" spans="1:27" ht="14.25" customHeight="1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</row>
    <row r="1016" spans="1:27" ht="14.25" customHeight="1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</row>
    <row r="1017" spans="1:27" ht="14.25" customHeight="1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</row>
    <row r="1018" spans="1:27" ht="14.25" customHeight="1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</row>
    <row r="1019" spans="1:27" ht="14.25" customHeight="1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</row>
    <row r="1020" spans="1:27" ht="14.25" customHeight="1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</row>
    <row r="1021" spans="1:27" ht="14.25" customHeight="1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</row>
    <row r="1022" spans="1:27" ht="14.25" customHeight="1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</row>
    <row r="1023" spans="1:27" ht="14.25" customHeight="1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</row>
    <row r="1024" spans="1:27" ht="14.25" customHeight="1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</row>
    <row r="1025" spans="1:27" ht="14.25" customHeight="1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</row>
    <row r="1026" spans="1:27" ht="14.25" customHeight="1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</row>
    <row r="1027" spans="1:27" ht="14.25" customHeight="1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</row>
    <row r="1028" spans="1:27" ht="14.25" customHeight="1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</row>
    <row r="1029" spans="1:27" ht="14.25" customHeight="1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</row>
    <row r="1030" spans="1:27" ht="14.25" customHeight="1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</row>
    <row r="1031" spans="1:27" ht="14.25" customHeight="1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</row>
    <row r="1032" spans="1:27" ht="14.25" customHeight="1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</row>
    <row r="1033" spans="1:27" ht="14.25" customHeight="1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</row>
    <row r="1034" spans="1:27" ht="14.25" customHeight="1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</row>
    <row r="1035" spans="1:27" ht="14.25" customHeight="1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</row>
    <row r="1036" spans="1:27" ht="14.25" customHeight="1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</row>
    <row r="1037" spans="1:27" ht="14.25" customHeight="1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</row>
    <row r="1038" spans="1:27" ht="14.25" customHeight="1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</row>
    <row r="1039" spans="1:27" ht="14.25" customHeight="1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</row>
    <row r="1040" spans="1:27" ht="14.25" customHeight="1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</row>
    <row r="1041" spans="1:27" ht="14.25" customHeight="1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</row>
    <row r="1042" spans="1:27" ht="14.25" customHeight="1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</row>
    <row r="1043" spans="1:27" ht="14.25" customHeight="1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</row>
    <row r="1044" spans="1:27" ht="14.25" customHeight="1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</row>
    <row r="1045" spans="1:27" ht="14.25" customHeight="1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</row>
    <row r="1046" spans="1:27" ht="14.25" customHeight="1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</row>
    <row r="1047" spans="1:27" ht="14.25" customHeight="1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</row>
    <row r="1048" spans="1:27" ht="14.25" customHeight="1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</row>
    <row r="1049" spans="1:27" ht="14.25" customHeight="1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</row>
    <row r="1050" spans="1:27" ht="14.25" customHeight="1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</row>
    <row r="1051" spans="1:27" ht="14.25" customHeight="1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</row>
    <row r="1052" spans="1:27" ht="14.25" customHeight="1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</row>
    <row r="1053" spans="1:27" ht="14.25" customHeight="1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</row>
    <row r="1054" spans="1:27" ht="14.25" customHeight="1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</row>
    <row r="1055" spans="1:27" ht="14.25" customHeight="1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</row>
    <row r="1056" spans="1:27" ht="14.25" customHeight="1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</row>
    <row r="1057" spans="1:27" ht="14.25" customHeight="1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</row>
    <row r="1058" spans="1:27" ht="14.25" customHeight="1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</row>
    <row r="1059" spans="1:27" ht="14.25" customHeight="1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</row>
    <row r="1060" spans="1:27" ht="14.25" customHeight="1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</row>
    <row r="1061" spans="1:27" ht="14.25" customHeight="1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</row>
    <row r="1062" spans="1:27" ht="14.25" customHeight="1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</row>
    <row r="1063" spans="1:27" ht="14.25" customHeight="1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</row>
    <row r="1064" spans="1:27" ht="14.25" customHeight="1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</row>
    <row r="1065" spans="1:27" ht="14.25" customHeight="1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</row>
    <row r="1066" spans="1:27" ht="14.25" customHeight="1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</row>
    <row r="1067" spans="1:27" ht="14.25" customHeight="1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</row>
    <row r="1068" spans="1:27" ht="14.25" customHeight="1">
      <c r="A1068" s="29"/>
      <c r="B1068" s="29" t="s">
        <v>44</v>
      </c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</row>
    <row r="1069" spans="1:27" ht="14.25" customHeight="1">
      <c r="A1069" s="29"/>
      <c r="B1069" s="29" t="s">
        <v>31</v>
      </c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</row>
    <row r="1070" spans="1:27" ht="14.25" customHeight="1">
      <c r="A1070" s="29"/>
      <c r="B1070" s="29" t="s">
        <v>43</v>
      </c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</row>
    <row r="1071" spans="1:27" ht="14.25" customHeight="1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</row>
    <row r="1072" spans="1:27" ht="14.25" customHeight="1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</row>
    <row r="1073" spans="1:27" ht="14.25" customHeight="1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</row>
    <row r="1074" spans="1:27" ht="14.25" customHeight="1">
      <c r="A1074" s="29"/>
      <c r="B1074" s="29"/>
      <c r="C1074" s="29"/>
      <c r="D1074" s="37" t="s">
        <v>35</v>
      </c>
      <c r="E1074" s="37" t="s">
        <v>36</v>
      </c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</row>
    <row r="1075" spans="1:27" ht="14.25" customHeight="1">
      <c r="A1075" s="29"/>
      <c r="B1075" s="29"/>
      <c r="C1075" s="29"/>
      <c r="D1075" s="38">
        <v>1</v>
      </c>
      <c r="E1075" s="38">
        <v>25</v>
      </c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</row>
    <row r="1076" spans="1:27" ht="14.25" customHeight="1">
      <c r="A1076" s="29"/>
      <c r="B1076" s="29"/>
      <c r="C1076" s="29"/>
      <c r="D1076" s="38">
        <v>2</v>
      </c>
      <c r="E1076" s="38">
        <v>50</v>
      </c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</row>
    <row r="1077" spans="1:27" ht="14.25" customHeight="1">
      <c r="A1077" s="29"/>
      <c r="B1077" s="29"/>
      <c r="C1077" s="29"/>
      <c r="D1077" s="38">
        <v>3</v>
      </c>
      <c r="E1077" s="38">
        <v>75</v>
      </c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</row>
    <row r="1078" spans="1:27" ht="14.25" customHeight="1">
      <c r="A1078" s="29"/>
      <c r="B1078" s="29"/>
      <c r="C1078" s="29"/>
      <c r="D1078" s="38">
        <v>4</v>
      </c>
      <c r="E1078" s="38">
        <v>100</v>
      </c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</row>
    <row r="1079" spans="1:27" ht="14.25" customHeight="1">
      <c r="A1079" s="29"/>
      <c r="B1079" s="29"/>
      <c r="C1079" s="29"/>
      <c r="D1079" s="38">
        <v>5</v>
      </c>
      <c r="E1079" s="38">
        <v>125</v>
      </c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</row>
    <row r="1080" spans="1:27" ht="14.25" customHeight="1">
      <c r="A1080" s="29"/>
      <c r="B1080" s="29"/>
      <c r="C1080" s="29"/>
      <c r="D1080" s="38">
        <v>6</v>
      </c>
      <c r="E1080" s="38">
        <v>150</v>
      </c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</row>
    <row r="1081" spans="1:27" ht="14.25" customHeight="1">
      <c r="A1081" s="29"/>
      <c r="B1081" s="29"/>
      <c r="C1081" s="29"/>
      <c r="D1081" s="38">
        <v>7</v>
      </c>
      <c r="E1081" s="38">
        <v>175</v>
      </c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</row>
    <row r="1082" spans="1:27" ht="14.25" customHeight="1">
      <c r="A1082" s="29"/>
      <c r="B1082" s="29"/>
      <c r="C1082" s="29"/>
      <c r="D1082" s="38">
        <v>8</v>
      </c>
      <c r="E1082" s="38">
        <v>175</v>
      </c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</row>
    <row r="1083" spans="1:27" ht="14.25" customHeight="1">
      <c r="A1083" s="29"/>
      <c r="B1083" s="29"/>
      <c r="C1083" s="29"/>
      <c r="D1083" s="38">
        <v>9</v>
      </c>
      <c r="E1083" s="38">
        <v>175</v>
      </c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</row>
    <row r="1084" spans="1:27" ht="14.25" customHeight="1">
      <c r="A1084" s="29"/>
      <c r="B1084" s="29"/>
      <c r="C1084" s="29"/>
      <c r="D1084" s="38">
        <v>10</v>
      </c>
      <c r="E1084" s="38">
        <v>200</v>
      </c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</row>
    <row r="1085" spans="1:27" ht="14.25" customHeight="1">
      <c r="A1085" s="29"/>
      <c r="B1085" s="29"/>
      <c r="C1085" s="29"/>
      <c r="D1085" s="38">
        <v>11</v>
      </c>
      <c r="E1085" s="38">
        <v>200</v>
      </c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</row>
    <row r="1086" spans="1:27" ht="14.25" customHeight="1">
      <c r="A1086" s="29"/>
      <c r="B1086" s="29"/>
      <c r="C1086" s="29"/>
      <c r="D1086" s="38">
        <v>12</v>
      </c>
      <c r="E1086" s="38">
        <v>200</v>
      </c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</row>
    <row r="1087" spans="1:27" ht="14.25" customHeight="1">
      <c r="A1087" s="29"/>
      <c r="B1087" s="29"/>
      <c r="C1087" s="29"/>
      <c r="D1087" s="38">
        <v>13</v>
      </c>
      <c r="E1087" s="38">
        <v>225</v>
      </c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</row>
    <row r="1088" spans="1:27" ht="14.25" customHeight="1">
      <c r="A1088" s="29"/>
      <c r="B1088" s="29"/>
      <c r="C1088" s="29"/>
      <c r="D1088" s="38">
        <v>14</v>
      </c>
      <c r="E1088" s="38">
        <v>225</v>
      </c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</row>
    <row r="1089" spans="1:27" ht="14.25" customHeight="1">
      <c r="A1089" s="29"/>
      <c r="B1089" s="29"/>
      <c r="C1089" s="29"/>
      <c r="D1089" s="38">
        <v>15</v>
      </c>
      <c r="E1089" s="38">
        <v>225</v>
      </c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</row>
    <row r="1090" spans="1:27" ht="14.25" customHeight="1">
      <c r="A1090" s="29"/>
      <c r="B1090" s="29"/>
      <c r="C1090" s="29"/>
      <c r="D1090" s="38">
        <v>16</v>
      </c>
      <c r="E1090" s="38">
        <v>250</v>
      </c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</row>
    <row r="1091" spans="1:27" ht="14.25" customHeight="1">
      <c r="A1091" s="29"/>
      <c r="B1091" s="29"/>
      <c r="C1091" s="29"/>
      <c r="D1091" s="38">
        <v>17</v>
      </c>
      <c r="E1091" s="38">
        <v>250</v>
      </c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</row>
    <row r="1092" spans="1:27" ht="14.25" customHeight="1">
      <c r="A1092" s="29"/>
      <c r="B1092" s="29"/>
      <c r="C1092" s="29"/>
      <c r="D1092" s="38">
        <v>18</v>
      </c>
      <c r="E1092" s="38">
        <v>250</v>
      </c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</row>
    <row r="1093" spans="1:27" ht="14.25" customHeight="1">
      <c r="A1093" s="29"/>
      <c r="B1093" s="29"/>
      <c r="C1093" s="29"/>
      <c r="D1093" s="38">
        <v>19</v>
      </c>
      <c r="E1093" s="38">
        <v>250</v>
      </c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</row>
    <row r="1094" spans="1:27" ht="14.25" customHeight="1">
      <c r="A1094" s="29"/>
      <c r="B1094" s="29"/>
      <c r="C1094" s="29"/>
      <c r="D1094" s="38">
        <v>20</v>
      </c>
      <c r="E1094" s="38">
        <v>250</v>
      </c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</row>
    <row r="1095" spans="1:27" ht="14.25" customHeight="1">
      <c r="A1095" s="29"/>
      <c r="B1095" s="29"/>
      <c r="C1095" s="29"/>
      <c r="D1095" s="38">
        <v>21</v>
      </c>
      <c r="E1095" s="38">
        <v>250</v>
      </c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</row>
    <row r="1096" spans="1:27" ht="14.25" customHeight="1">
      <c r="A1096" s="29"/>
      <c r="B1096" s="29"/>
      <c r="C1096" s="29"/>
      <c r="D1096" s="38">
        <v>22</v>
      </c>
      <c r="E1096" s="38">
        <v>250</v>
      </c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</row>
    <row r="1097" spans="1:27" ht="14.25" customHeight="1">
      <c r="A1097" s="29"/>
      <c r="B1097" s="29"/>
      <c r="C1097" s="29"/>
      <c r="D1097" s="38">
        <v>23</v>
      </c>
      <c r="E1097" s="38">
        <v>250</v>
      </c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</row>
    <row r="1098" spans="1:27" ht="14.25" customHeight="1">
      <c r="A1098" s="29"/>
      <c r="B1098" s="29"/>
      <c r="C1098" s="29"/>
      <c r="D1098" s="38">
        <v>24</v>
      </c>
      <c r="E1098" s="38">
        <v>250</v>
      </c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</row>
    <row r="1099" spans="1:27" ht="14.25" customHeight="1">
      <c r="A1099" s="29"/>
      <c r="B1099" s="29"/>
      <c r="C1099" s="29"/>
      <c r="D1099" s="38">
        <v>25</v>
      </c>
      <c r="E1099" s="38">
        <v>250</v>
      </c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</row>
    <row r="1100" spans="1:27" ht="14.25" customHeight="1">
      <c r="A1100" s="29"/>
      <c r="B1100" s="29"/>
      <c r="C1100" s="29"/>
      <c r="D1100" s="38">
        <v>26</v>
      </c>
      <c r="E1100" s="38">
        <v>250</v>
      </c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</row>
    <row r="1101" spans="1:27" ht="14.25" customHeight="1">
      <c r="A1101" s="29"/>
      <c r="B1101" s="29"/>
      <c r="C1101" s="29"/>
      <c r="D1101" s="38">
        <v>27</v>
      </c>
      <c r="E1101" s="38">
        <v>250</v>
      </c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</row>
    <row r="1102" spans="1:27" ht="14.25" customHeight="1">
      <c r="A1102" s="29"/>
      <c r="B1102" s="29"/>
      <c r="C1102" s="29"/>
      <c r="D1102" s="38">
        <v>28</v>
      </c>
      <c r="E1102" s="38">
        <v>250</v>
      </c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</row>
    <row r="1103" spans="1:27" ht="14.25" customHeight="1">
      <c r="A1103" s="29"/>
      <c r="B1103" s="29"/>
      <c r="C1103" s="29"/>
      <c r="D1103" s="38">
        <v>29</v>
      </c>
      <c r="E1103" s="38">
        <v>250</v>
      </c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</row>
    <row r="1104" spans="1:27" ht="14.25" customHeight="1">
      <c r="A1104" s="29"/>
      <c r="B1104" s="29"/>
      <c r="C1104" s="29"/>
      <c r="D1104" s="38">
        <v>30</v>
      </c>
      <c r="E1104" s="38">
        <v>250</v>
      </c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</row>
    <row r="1105" spans="1:27" ht="14.25" customHeight="1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</row>
    <row r="1106" spans="1:27" ht="14.25" customHeight="1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</row>
    <row r="1107" spans="1:27" ht="14.25" customHeight="1">
      <c r="A1107" s="29"/>
      <c r="B1107" s="29"/>
      <c r="C1107" s="29"/>
      <c r="D1107" s="35"/>
      <c r="E1107" s="35">
        <v>30</v>
      </c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</row>
    <row r="1108" spans="1:27" ht="14.25" customHeight="1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</row>
    <row r="1109" spans="1:27" ht="14.25" customHeight="1">
      <c r="A1109" s="29"/>
      <c r="B1109" s="29"/>
      <c r="C1109" s="29"/>
      <c r="D1109" s="29"/>
      <c r="E1109" s="36">
        <f>VLOOKUP(E1107,D1075:E1104,2,FALSE)</f>
        <v>250</v>
      </c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</row>
  </sheetData>
  <sheetProtection algorithmName="SHA-512" hashValue="cvpwz50EeDOleBVoStYZ1zqA3GiqchW6DEKaEuAq4NWf3bqU8tXdnr7V8sGriHbrU3WPKU8FY86iX9oYBJg/2Q==" saltValue="TXwxBHdGiev0t7qNzonfDQ==" spinCount="100000" sheet="1" objects="1" scenarios="1"/>
  <mergeCells count="14">
    <mergeCell ref="M6:M7"/>
    <mergeCell ref="A1:N1"/>
    <mergeCell ref="A2:N2"/>
    <mergeCell ref="H5:I5"/>
    <mergeCell ref="J5:K5"/>
    <mergeCell ref="B6:B7"/>
    <mergeCell ref="E6:E7"/>
    <mergeCell ref="F6:F7"/>
    <mergeCell ref="N6:N7"/>
    <mergeCell ref="H6:H7"/>
    <mergeCell ref="I6:I7"/>
    <mergeCell ref="J6:J7"/>
    <mergeCell ref="K6:K7"/>
    <mergeCell ref="L6:L7"/>
  </mergeCells>
  <dataValidations count="6">
    <dataValidation type="list" allowBlank="1" showErrorMessage="1" sqref="B29">
      <formula1>$B$66:$B$70</formula1>
    </dataValidation>
    <dataValidation type="decimal" allowBlank="1" showErrorMessage="1" error="ERRORE - Importo o formato non valido!" sqref="F4">
      <formula1>1</formula1>
      <formula2>1000000</formula2>
    </dataValidation>
    <dataValidation type="decimal" allowBlank="1" showInputMessage="1" showErrorMessage="1" error="ERRORE - Il valore inserito è maggiore rispetto al numero di allievi previsti in progetto oppure non è stato inserito alcun valore come allievi previsti!" sqref="G28">
      <formula1>1</formula1>
      <formula2>D28</formula2>
    </dataValidation>
    <dataValidation type="decimal" allowBlank="1" showErrorMessage="1" errorTitle="ERRORE" error="Inserire numero maggiore di 1" sqref="C8:D28">
      <formula1>1</formula1>
      <formula2>1000</formula2>
    </dataValidation>
    <dataValidation type="list" allowBlank="1" showInputMessage="1" showErrorMessage="1" sqref="B8:B28">
      <formula1>$B$1068:$B$1070</formula1>
    </dataValidation>
    <dataValidation type="whole" allowBlank="1" showErrorMessage="1" errorTitle="ERRORE" error="Il valore inserito è maggiore rispetto al numero di allievi previsti in progetto oppure non è stato inserito alcun valore come allievi previsti!" sqref="G8:G27">
      <formula1>1</formula1>
      <formula2>D8</formula2>
    </dataValidation>
  </dataValidations>
  <printOptions/>
  <pageMargins left="0.7086614173228347" right="0.7086614173228347" top="0.7480314960629921" bottom="0.7480314960629921" header="0" footer="0"/>
  <pageSetup blackAndWhite="1" fitToHeight="1" fitToWidth="1" horizontalDpi="600" verticalDpi="600" orientation="landscape" paperSize="9" scale="57" r:id="rId2"/>
  <headerFooter>
    <oddHeader>&amp;RAllegato 1 - Prospetto di  simulazione costo a preventivo e consuntivo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D1108"/>
  <sheetViews>
    <sheetView workbookViewId="0" topLeftCell="A1">
      <selection activeCell="A18" sqref="A18"/>
    </sheetView>
  </sheetViews>
  <sheetFormatPr defaultColWidth="12.625" defaultRowHeight="15" customHeight="1"/>
  <cols>
    <col min="1" max="1" width="32.125" style="30" customWidth="1"/>
    <col min="2" max="2" width="11.75390625" style="30" customWidth="1"/>
    <col min="3" max="3" width="13.625" style="30" customWidth="1"/>
    <col min="4" max="4" width="11.75390625" style="30" customWidth="1"/>
    <col min="5" max="5" width="11.125" style="30" customWidth="1"/>
    <col min="6" max="6" width="13.375" style="30" customWidth="1"/>
    <col min="7" max="8" width="11.875" style="30" customWidth="1"/>
    <col min="9" max="9" width="12.375" style="30" customWidth="1"/>
    <col min="10" max="10" width="11.125" style="30" customWidth="1"/>
    <col min="11" max="11" width="14.00390625" style="30" customWidth="1"/>
    <col min="12" max="14" width="8.00390625" style="30" customWidth="1"/>
    <col min="15" max="15" width="9.625" style="30" customWidth="1"/>
    <col min="16" max="53" width="8.00390625" style="30" customWidth="1"/>
    <col min="54" max="54" width="8.875" style="30" customWidth="1"/>
    <col min="55" max="56" width="8.00390625" style="30" customWidth="1"/>
    <col min="57" max="16384" width="12.625" style="30" customWidth="1"/>
  </cols>
  <sheetData>
    <row r="1" spans="1:56" ht="21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21.75" customHeight="1">
      <c r="A2" s="52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56" ht="27" customHeight="1">
      <c r="A4" s="43" t="s">
        <v>4</v>
      </c>
      <c r="B4" s="43"/>
      <c r="C4" s="44" t="s">
        <v>5</v>
      </c>
      <c r="D4" s="4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ht="18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ht="122.25" customHeight="1">
      <c r="A6" s="40" t="s">
        <v>6</v>
      </c>
      <c r="B6" s="57" t="s">
        <v>7</v>
      </c>
      <c r="C6" s="40" t="s">
        <v>8</v>
      </c>
      <c r="D6" s="40" t="s">
        <v>9</v>
      </c>
      <c r="E6" s="40" t="s">
        <v>12</v>
      </c>
      <c r="F6" s="50" t="s">
        <v>14</v>
      </c>
      <c r="G6" s="50" t="s">
        <v>15</v>
      </c>
      <c r="H6" s="50" t="s">
        <v>16</v>
      </c>
      <c r="I6" s="50" t="s">
        <v>18</v>
      </c>
      <c r="J6" s="50" t="s">
        <v>19</v>
      </c>
      <c r="K6" s="50" t="s">
        <v>21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</row>
    <row r="7" spans="1:56" ht="101.25" customHeight="1">
      <c r="A7" s="42" t="s">
        <v>23</v>
      </c>
      <c r="B7" s="51"/>
      <c r="C7" s="42" t="s">
        <v>28</v>
      </c>
      <c r="D7" s="42" t="s">
        <v>29</v>
      </c>
      <c r="E7" s="42" t="s">
        <v>30</v>
      </c>
      <c r="F7" s="51"/>
      <c r="G7" s="51"/>
      <c r="H7" s="51"/>
      <c r="I7" s="51"/>
      <c r="J7" s="51"/>
      <c r="K7" s="5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</row>
    <row r="8" spans="1:56" ht="24.75" customHeight="1">
      <c r="A8" s="22"/>
      <c r="B8" s="26" t="s">
        <v>32</v>
      </c>
      <c r="C8" s="24"/>
      <c r="D8" s="24"/>
      <c r="E8" s="24"/>
      <c r="F8" s="39">
        <v>15</v>
      </c>
      <c r="G8" s="39">
        <f aca="true" t="shared" si="0" ref="G8:G28">(C8*D8)*F8</f>
        <v>0</v>
      </c>
      <c r="H8" s="39">
        <f aca="true" t="shared" si="1" ref="H8:H28">IF(OR(ISBLANK($D$4),ISBLANK(A8),ISBLANK(C8),ISBLANK(D8)),,($D$4/$G$29)*F8)</f>
        <v>0</v>
      </c>
      <c r="I8" s="39">
        <f aca="true" t="shared" si="2" ref="I8:I28">(H8*D8)*C8</f>
        <v>0</v>
      </c>
      <c r="J8" s="39">
        <f aca="true" t="shared" si="3" ref="J8:J28">_xlfn.IFERROR((H8-#REF!)/H8*100,0)</f>
        <v>0</v>
      </c>
      <c r="K8" s="28">
        <f aca="true" t="shared" si="4" ref="K8:K28">(C8*E8)*H8</f>
        <v>0</v>
      </c>
      <c r="L8" s="46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39" t="e">
        <f aca="true" t="shared" si="5" ref="BB8:BB29">IF(E8&lt;#REF!,H8/D8*E8,H8)</f>
        <v>#REF!</v>
      </c>
      <c r="BC8" s="29"/>
      <c r="BD8" s="29">
        <f aca="true" t="shared" si="6" ref="BD8:BD29">C8*D8</f>
        <v>0</v>
      </c>
    </row>
    <row r="9" spans="1:56" ht="24.75" customHeight="1">
      <c r="A9" s="22"/>
      <c r="B9" s="26" t="s">
        <v>32</v>
      </c>
      <c r="C9" s="24"/>
      <c r="D9" s="24"/>
      <c r="E9" s="24"/>
      <c r="F9" s="39">
        <v>15</v>
      </c>
      <c r="G9" s="39">
        <f t="shared" si="0"/>
        <v>0</v>
      </c>
      <c r="H9" s="39">
        <f t="shared" si="1"/>
        <v>0</v>
      </c>
      <c r="I9" s="39">
        <f t="shared" si="2"/>
        <v>0</v>
      </c>
      <c r="J9" s="39">
        <f t="shared" si="3"/>
        <v>0</v>
      </c>
      <c r="K9" s="28">
        <f t="shared" si="4"/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39" t="e">
        <f t="shared" si="5"/>
        <v>#REF!</v>
      </c>
      <c r="BC9" s="29"/>
      <c r="BD9" s="29">
        <f t="shared" si="6"/>
        <v>0</v>
      </c>
    </row>
    <row r="10" spans="1:56" ht="24.75" customHeight="1">
      <c r="A10" s="22"/>
      <c r="B10" s="26" t="s">
        <v>32</v>
      </c>
      <c r="C10" s="24"/>
      <c r="D10" s="24"/>
      <c r="E10" s="24"/>
      <c r="F10" s="39">
        <v>15</v>
      </c>
      <c r="G10" s="39">
        <f t="shared" si="0"/>
        <v>0</v>
      </c>
      <c r="H10" s="39">
        <f t="shared" si="1"/>
        <v>0</v>
      </c>
      <c r="I10" s="39">
        <f t="shared" si="2"/>
        <v>0</v>
      </c>
      <c r="J10" s="39">
        <f t="shared" si="3"/>
        <v>0</v>
      </c>
      <c r="K10" s="28">
        <f t="shared" si="4"/>
        <v>0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39" t="e">
        <f t="shared" si="5"/>
        <v>#REF!</v>
      </c>
      <c r="BC10" s="29"/>
      <c r="BD10" s="29">
        <f t="shared" si="6"/>
        <v>0</v>
      </c>
    </row>
    <row r="11" spans="1:56" ht="24.75" customHeight="1">
      <c r="A11" s="22"/>
      <c r="B11" s="26" t="s">
        <v>32</v>
      </c>
      <c r="C11" s="24"/>
      <c r="D11" s="24"/>
      <c r="E11" s="24"/>
      <c r="F11" s="39">
        <v>15</v>
      </c>
      <c r="G11" s="39">
        <f t="shared" si="0"/>
        <v>0</v>
      </c>
      <c r="H11" s="39">
        <f t="shared" si="1"/>
        <v>0</v>
      </c>
      <c r="I11" s="39">
        <f t="shared" si="2"/>
        <v>0</v>
      </c>
      <c r="J11" s="39">
        <f t="shared" si="3"/>
        <v>0</v>
      </c>
      <c r="K11" s="28">
        <f t="shared" si="4"/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39" t="e">
        <f t="shared" si="5"/>
        <v>#REF!</v>
      </c>
      <c r="BC11" s="29"/>
      <c r="BD11" s="29">
        <f t="shared" si="6"/>
        <v>0</v>
      </c>
    </row>
    <row r="12" spans="1:56" ht="24.75" customHeight="1">
      <c r="A12" s="22"/>
      <c r="B12" s="26" t="s">
        <v>32</v>
      </c>
      <c r="C12" s="24"/>
      <c r="D12" s="24"/>
      <c r="E12" s="24"/>
      <c r="F12" s="39">
        <v>15</v>
      </c>
      <c r="G12" s="39">
        <f t="shared" si="0"/>
        <v>0</v>
      </c>
      <c r="H12" s="39">
        <f t="shared" si="1"/>
        <v>0</v>
      </c>
      <c r="I12" s="39">
        <f t="shared" si="2"/>
        <v>0</v>
      </c>
      <c r="J12" s="39">
        <f t="shared" si="3"/>
        <v>0</v>
      </c>
      <c r="K12" s="28">
        <f t="shared" si="4"/>
        <v>0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39" t="e">
        <f t="shared" si="5"/>
        <v>#REF!</v>
      </c>
      <c r="BC12" s="29"/>
      <c r="BD12" s="29">
        <f t="shared" si="6"/>
        <v>0</v>
      </c>
    </row>
    <row r="13" spans="1:56" ht="24.75" customHeight="1">
      <c r="A13" s="22"/>
      <c r="B13" s="26" t="s">
        <v>32</v>
      </c>
      <c r="C13" s="24"/>
      <c r="D13" s="24"/>
      <c r="E13" s="24"/>
      <c r="F13" s="39">
        <v>15</v>
      </c>
      <c r="G13" s="39">
        <f t="shared" si="0"/>
        <v>0</v>
      </c>
      <c r="H13" s="39">
        <f t="shared" si="1"/>
        <v>0</v>
      </c>
      <c r="I13" s="39">
        <f t="shared" si="2"/>
        <v>0</v>
      </c>
      <c r="J13" s="39">
        <f t="shared" si="3"/>
        <v>0</v>
      </c>
      <c r="K13" s="28">
        <f t="shared" si="4"/>
        <v>0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39" t="e">
        <f t="shared" si="5"/>
        <v>#REF!</v>
      </c>
      <c r="BC13" s="29"/>
      <c r="BD13" s="29">
        <f t="shared" si="6"/>
        <v>0</v>
      </c>
    </row>
    <row r="14" spans="1:56" ht="24.75" customHeight="1">
      <c r="A14" s="22"/>
      <c r="B14" s="26" t="s">
        <v>32</v>
      </c>
      <c r="C14" s="24"/>
      <c r="D14" s="24"/>
      <c r="E14" s="24"/>
      <c r="F14" s="39">
        <v>15</v>
      </c>
      <c r="G14" s="39">
        <f t="shared" si="0"/>
        <v>0</v>
      </c>
      <c r="H14" s="39">
        <f t="shared" si="1"/>
        <v>0</v>
      </c>
      <c r="I14" s="39">
        <f t="shared" si="2"/>
        <v>0</v>
      </c>
      <c r="J14" s="39">
        <f t="shared" si="3"/>
        <v>0</v>
      </c>
      <c r="K14" s="28">
        <f t="shared" si="4"/>
        <v>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9" t="e">
        <f t="shared" si="5"/>
        <v>#REF!</v>
      </c>
      <c r="BC14" s="29"/>
      <c r="BD14" s="29">
        <f t="shared" si="6"/>
        <v>0</v>
      </c>
    </row>
    <row r="15" spans="1:56" ht="24.75" customHeight="1">
      <c r="A15" s="22"/>
      <c r="B15" s="26" t="s">
        <v>32</v>
      </c>
      <c r="C15" s="24"/>
      <c r="D15" s="24"/>
      <c r="E15" s="24"/>
      <c r="F15" s="39">
        <v>15</v>
      </c>
      <c r="G15" s="39">
        <f t="shared" si="0"/>
        <v>0</v>
      </c>
      <c r="H15" s="39">
        <f t="shared" si="1"/>
        <v>0</v>
      </c>
      <c r="I15" s="39">
        <f t="shared" si="2"/>
        <v>0</v>
      </c>
      <c r="J15" s="39">
        <f t="shared" si="3"/>
        <v>0</v>
      </c>
      <c r="K15" s="28">
        <f t="shared" si="4"/>
        <v>0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39" t="e">
        <f t="shared" si="5"/>
        <v>#REF!</v>
      </c>
      <c r="BC15" s="29"/>
      <c r="BD15" s="29">
        <f t="shared" si="6"/>
        <v>0</v>
      </c>
    </row>
    <row r="16" spans="1:56" ht="24.75" customHeight="1">
      <c r="A16" s="22"/>
      <c r="B16" s="26" t="s">
        <v>32</v>
      </c>
      <c r="C16" s="24"/>
      <c r="D16" s="24"/>
      <c r="E16" s="24"/>
      <c r="F16" s="39">
        <v>15</v>
      </c>
      <c r="G16" s="39">
        <f t="shared" si="0"/>
        <v>0</v>
      </c>
      <c r="H16" s="39">
        <f t="shared" si="1"/>
        <v>0</v>
      </c>
      <c r="I16" s="39">
        <f t="shared" si="2"/>
        <v>0</v>
      </c>
      <c r="J16" s="39">
        <f t="shared" si="3"/>
        <v>0</v>
      </c>
      <c r="K16" s="28">
        <f t="shared" si="4"/>
        <v>0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39" t="e">
        <f t="shared" si="5"/>
        <v>#REF!</v>
      </c>
      <c r="BC16" s="29"/>
      <c r="BD16" s="29">
        <f t="shared" si="6"/>
        <v>0</v>
      </c>
    </row>
    <row r="17" spans="1:56" ht="24.75" customHeight="1">
      <c r="A17" s="22"/>
      <c r="B17" s="26" t="s">
        <v>32</v>
      </c>
      <c r="C17" s="24"/>
      <c r="D17" s="24"/>
      <c r="E17" s="24"/>
      <c r="F17" s="39">
        <v>15</v>
      </c>
      <c r="G17" s="39">
        <f t="shared" si="0"/>
        <v>0</v>
      </c>
      <c r="H17" s="39">
        <f t="shared" si="1"/>
        <v>0</v>
      </c>
      <c r="I17" s="39">
        <f t="shared" si="2"/>
        <v>0</v>
      </c>
      <c r="J17" s="39">
        <f t="shared" si="3"/>
        <v>0</v>
      </c>
      <c r="K17" s="28">
        <f t="shared" si="4"/>
        <v>0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39" t="e">
        <f t="shared" si="5"/>
        <v>#REF!</v>
      </c>
      <c r="BC17" s="29"/>
      <c r="BD17" s="29">
        <f t="shared" si="6"/>
        <v>0</v>
      </c>
    </row>
    <row r="18" spans="1:56" ht="24.75" customHeight="1">
      <c r="A18" s="22"/>
      <c r="B18" s="26" t="s">
        <v>32</v>
      </c>
      <c r="C18" s="24"/>
      <c r="D18" s="24"/>
      <c r="E18" s="24"/>
      <c r="F18" s="39">
        <v>15</v>
      </c>
      <c r="G18" s="39">
        <f t="shared" si="0"/>
        <v>0</v>
      </c>
      <c r="H18" s="39">
        <f t="shared" si="1"/>
        <v>0</v>
      </c>
      <c r="I18" s="39">
        <f t="shared" si="2"/>
        <v>0</v>
      </c>
      <c r="J18" s="39">
        <f t="shared" si="3"/>
        <v>0</v>
      </c>
      <c r="K18" s="28">
        <f t="shared" si="4"/>
        <v>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39" t="e">
        <f t="shared" si="5"/>
        <v>#REF!</v>
      </c>
      <c r="BC18" s="29"/>
      <c r="BD18" s="29">
        <f t="shared" si="6"/>
        <v>0</v>
      </c>
    </row>
    <row r="19" spans="1:56" ht="24.75" customHeight="1">
      <c r="A19" s="22"/>
      <c r="B19" s="26" t="s">
        <v>32</v>
      </c>
      <c r="C19" s="24"/>
      <c r="D19" s="24"/>
      <c r="E19" s="24"/>
      <c r="F19" s="39">
        <v>15</v>
      </c>
      <c r="G19" s="39">
        <f t="shared" si="0"/>
        <v>0</v>
      </c>
      <c r="H19" s="39">
        <f t="shared" si="1"/>
        <v>0</v>
      </c>
      <c r="I19" s="39">
        <f t="shared" si="2"/>
        <v>0</v>
      </c>
      <c r="J19" s="39">
        <f t="shared" si="3"/>
        <v>0</v>
      </c>
      <c r="K19" s="28">
        <f t="shared" si="4"/>
        <v>0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39" t="e">
        <f t="shared" si="5"/>
        <v>#REF!</v>
      </c>
      <c r="BC19" s="29"/>
      <c r="BD19" s="29">
        <f t="shared" si="6"/>
        <v>0</v>
      </c>
    </row>
    <row r="20" spans="1:56" ht="24.75" customHeight="1">
      <c r="A20" s="22"/>
      <c r="B20" s="26" t="s">
        <v>32</v>
      </c>
      <c r="C20" s="24"/>
      <c r="D20" s="24"/>
      <c r="E20" s="24"/>
      <c r="F20" s="39">
        <v>15</v>
      </c>
      <c r="G20" s="39">
        <f t="shared" si="0"/>
        <v>0</v>
      </c>
      <c r="H20" s="39">
        <f t="shared" si="1"/>
        <v>0</v>
      </c>
      <c r="I20" s="39">
        <f t="shared" si="2"/>
        <v>0</v>
      </c>
      <c r="J20" s="39">
        <f t="shared" si="3"/>
        <v>0</v>
      </c>
      <c r="K20" s="28">
        <f t="shared" si="4"/>
        <v>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39" t="e">
        <f t="shared" si="5"/>
        <v>#REF!</v>
      </c>
      <c r="BC20" s="29"/>
      <c r="BD20" s="29">
        <f t="shared" si="6"/>
        <v>0</v>
      </c>
    </row>
    <row r="21" spans="1:56" ht="24.75" customHeight="1">
      <c r="A21" s="22"/>
      <c r="B21" s="26" t="s">
        <v>32</v>
      </c>
      <c r="C21" s="24"/>
      <c r="D21" s="24"/>
      <c r="E21" s="24"/>
      <c r="F21" s="39">
        <v>15</v>
      </c>
      <c r="G21" s="39">
        <f t="shared" si="0"/>
        <v>0</v>
      </c>
      <c r="H21" s="39">
        <f t="shared" si="1"/>
        <v>0</v>
      </c>
      <c r="I21" s="39">
        <f t="shared" si="2"/>
        <v>0</v>
      </c>
      <c r="J21" s="39">
        <f t="shared" si="3"/>
        <v>0</v>
      </c>
      <c r="K21" s="28">
        <f t="shared" si="4"/>
        <v>0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9" t="e">
        <f t="shared" si="5"/>
        <v>#REF!</v>
      </c>
      <c r="BC21" s="29"/>
      <c r="BD21" s="29">
        <f t="shared" si="6"/>
        <v>0</v>
      </c>
    </row>
    <row r="22" spans="1:56" ht="24.75" customHeight="1">
      <c r="A22" s="22"/>
      <c r="B22" s="26" t="s">
        <v>32</v>
      </c>
      <c r="C22" s="24"/>
      <c r="D22" s="24"/>
      <c r="E22" s="24"/>
      <c r="F22" s="39">
        <v>15</v>
      </c>
      <c r="G22" s="39">
        <f t="shared" si="0"/>
        <v>0</v>
      </c>
      <c r="H22" s="39">
        <f t="shared" si="1"/>
        <v>0</v>
      </c>
      <c r="I22" s="39">
        <f t="shared" si="2"/>
        <v>0</v>
      </c>
      <c r="J22" s="39">
        <f t="shared" si="3"/>
        <v>0</v>
      </c>
      <c r="K22" s="28">
        <f t="shared" si="4"/>
        <v>0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39" t="e">
        <f t="shared" si="5"/>
        <v>#REF!</v>
      </c>
      <c r="BC22" s="29"/>
      <c r="BD22" s="29">
        <f t="shared" si="6"/>
        <v>0</v>
      </c>
    </row>
    <row r="23" spans="1:56" ht="24.75" customHeight="1">
      <c r="A23" s="22"/>
      <c r="B23" s="26" t="s">
        <v>32</v>
      </c>
      <c r="C23" s="24"/>
      <c r="D23" s="24"/>
      <c r="E23" s="24"/>
      <c r="F23" s="39">
        <v>15</v>
      </c>
      <c r="G23" s="39">
        <f t="shared" si="0"/>
        <v>0</v>
      </c>
      <c r="H23" s="39">
        <f t="shared" si="1"/>
        <v>0</v>
      </c>
      <c r="I23" s="39">
        <f t="shared" si="2"/>
        <v>0</v>
      </c>
      <c r="J23" s="39">
        <f t="shared" si="3"/>
        <v>0</v>
      </c>
      <c r="K23" s="28">
        <f t="shared" si="4"/>
        <v>0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39" t="e">
        <f t="shared" si="5"/>
        <v>#REF!</v>
      </c>
      <c r="BC23" s="29"/>
      <c r="BD23" s="29">
        <f t="shared" si="6"/>
        <v>0</v>
      </c>
    </row>
    <row r="24" spans="1:56" ht="24.75" customHeight="1">
      <c r="A24" s="22"/>
      <c r="B24" s="26" t="s">
        <v>32</v>
      </c>
      <c r="C24" s="24"/>
      <c r="D24" s="24"/>
      <c r="E24" s="24"/>
      <c r="F24" s="39">
        <v>15</v>
      </c>
      <c r="G24" s="39">
        <f t="shared" si="0"/>
        <v>0</v>
      </c>
      <c r="H24" s="39">
        <f t="shared" si="1"/>
        <v>0</v>
      </c>
      <c r="I24" s="39">
        <f t="shared" si="2"/>
        <v>0</v>
      </c>
      <c r="J24" s="39">
        <f t="shared" si="3"/>
        <v>0</v>
      </c>
      <c r="K24" s="28">
        <f t="shared" si="4"/>
        <v>0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9" t="e">
        <f t="shared" si="5"/>
        <v>#REF!</v>
      </c>
      <c r="BC24" s="29"/>
      <c r="BD24" s="29">
        <f t="shared" si="6"/>
        <v>0</v>
      </c>
    </row>
    <row r="25" spans="1:56" ht="24.75" customHeight="1">
      <c r="A25" s="22"/>
      <c r="B25" s="26" t="s">
        <v>32</v>
      </c>
      <c r="C25" s="24"/>
      <c r="D25" s="24"/>
      <c r="E25" s="24"/>
      <c r="F25" s="39">
        <v>15</v>
      </c>
      <c r="G25" s="39">
        <f t="shared" si="0"/>
        <v>0</v>
      </c>
      <c r="H25" s="39">
        <f t="shared" si="1"/>
        <v>0</v>
      </c>
      <c r="I25" s="39">
        <f t="shared" si="2"/>
        <v>0</v>
      </c>
      <c r="J25" s="39">
        <f t="shared" si="3"/>
        <v>0</v>
      </c>
      <c r="K25" s="28">
        <f t="shared" si="4"/>
        <v>0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39" t="e">
        <f t="shared" si="5"/>
        <v>#REF!</v>
      </c>
      <c r="BC25" s="29"/>
      <c r="BD25" s="29">
        <f t="shared" si="6"/>
        <v>0</v>
      </c>
    </row>
    <row r="26" spans="1:56" ht="24.75" customHeight="1">
      <c r="A26" s="22"/>
      <c r="B26" s="26" t="s">
        <v>32</v>
      </c>
      <c r="C26" s="24"/>
      <c r="D26" s="24"/>
      <c r="E26" s="24"/>
      <c r="F26" s="39">
        <v>15</v>
      </c>
      <c r="G26" s="39">
        <f t="shared" si="0"/>
        <v>0</v>
      </c>
      <c r="H26" s="39">
        <f t="shared" si="1"/>
        <v>0</v>
      </c>
      <c r="I26" s="39">
        <f t="shared" si="2"/>
        <v>0</v>
      </c>
      <c r="J26" s="39">
        <f t="shared" si="3"/>
        <v>0</v>
      </c>
      <c r="K26" s="28">
        <f t="shared" si="4"/>
        <v>0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39" t="e">
        <f t="shared" si="5"/>
        <v>#REF!</v>
      </c>
      <c r="BC26" s="29"/>
      <c r="BD26" s="29">
        <f t="shared" si="6"/>
        <v>0</v>
      </c>
    </row>
    <row r="27" spans="1:56" ht="24.75" customHeight="1">
      <c r="A27" s="22"/>
      <c r="B27" s="26" t="s">
        <v>32</v>
      </c>
      <c r="C27" s="24"/>
      <c r="D27" s="24"/>
      <c r="E27" s="24"/>
      <c r="F27" s="39">
        <v>15</v>
      </c>
      <c r="G27" s="39">
        <f t="shared" si="0"/>
        <v>0</v>
      </c>
      <c r="H27" s="39">
        <f t="shared" si="1"/>
        <v>0</v>
      </c>
      <c r="I27" s="39">
        <f t="shared" si="2"/>
        <v>0</v>
      </c>
      <c r="J27" s="39">
        <f t="shared" si="3"/>
        <v>0</v>
      </c>
      <c r="K27" s="28">
        <f t="shared" si="4"/>
        <v>0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39" t="e">
        <f t="shared" si="5"/>
        <v>#REF!</v>
      </c>
      <c r="BC27" s="29"/>
      <c r="BD27" s="29">
        <f t="shared" si="6"/>
        <v>0</v>
      </c>
    </row>
    <row r="28" spans="1:56" ht="24.75" customHeight="1">
      <c r="A28" s="22"/>
      <c r="B28" s="26" t="s">
        <v>32</v>
      </c>
      <c r="C28" s="24"/>
      <c r="D28" s="24"/>
      <c r="E28" s="24"/>
      <c r="F28" s="39">
        <v>15</v>
      </c>
      <c r="G28" s="39">
        <f t="shared" si="0"/>
        <v>0</v>
      </c>
      <c r="H28" s="39">
        <f t="shared" si="1"/>
        <v>0</v>
      </c>
      <c r="I28" s="39">
        <f t="shared" si="2"/>
        <v>0</v>
      </c>
      <c r="J28" s="39">
        <f t="shared" si="3"/>
        <v>0</v>
      </c>
      <c r="K28" s="28">
        <f t="shared" si="4"/>
        <v>0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39" t="e">
        <f t="shared" si="5"/>
        <v>#REF!</v>
      </c>
      <c r="BC28" s="29"/>
      <c r="BD28" s="29">
        <f t="shared" si="6"/>
        <v>0</v>
      </c>
    </row>
    <row r="29" spans="1:56" ht="24.75" customHeight="1">
      <c r="A29" s="25" t="s">
        <v>34</v>
      </c>
      <c r="B29" s="26"/>
      <c r="C29" s="25">
        <f>SUM(C8:C28)</f>
        <v>0</v>
      </c>
      <c r="D29" s="25"/>
      <c r="E29" s="25"/>
      <c r="F29" s="27"/>
      <c r="G29" s="27">
        <f>SUM(G8:G28)</f>
        <v>0</v>
      </c>
      <c r="H29" s="27"/>
      <c r="I29" s="27">
        <f>SUM(I8:I28)</f>
        <v>0</v>
      </c>
      <c r="J29" s="27"/>
      <c r="K29" s="28">
        <f>SUM(K8:K28)</f>
        <v>0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39" t="e">
        <f t="shared" si="5"/>
        <v>#REF!</v>
      </c>
      <c r="BC29" s="29"/>
      <c r="BD29" s="29">
        <f t="shared" si="6"/>
        <v>0</v>
      </c>
    </row>
    <row r="30" spans="1:56" ht="24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ht="24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ht="24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ht="24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ht="24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ht="24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1:56" ht="24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1:56" ht="24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1:56" ht="24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1:56" ht="24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</row>
    <row r="40" spans="1:56" ht="24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1:56" ht="24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1:56" ht="24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1:56" ht="24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1:56" ht="24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1:56" ht="24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1:56" ht="14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1:56" ht="14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  <row r="48" spans="1:56" ht="14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</row>
    <row r="49" spans="1:56" ht="14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1:56" ht="14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1:56" ht="14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4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1:56" ht="14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ht="14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6" ht="14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1:56" ht="14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1:56" ht="14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1:56" ht="14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</row>
    <row r="59" spans="1:56" ht="14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</row>
    <row r="60" spans="1:56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</row>
    <row r="61" spans="1:56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</row>
    <row r="62" spans="1:56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1:56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</row>
    <row r="64" spans="1:56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</row>
    <row r="65" spans="1:56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</row>
    <row r="66" spans="1:56" ht="14.25" customHeight="1">
      <c r="A66" s="29"/>
      <c r="B66" s="3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</row>
    <row r="67" spans="1:56" ht="14.25" customHeight="1">
      <c r="A67" s="29"/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</row>
    <row r="68" spans="1:56" ht="14.25" customHeight="1">
      <c r="A68" s="29"/>
      <c r="B68" s="3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</row>
    <row r="69" spans="1:56" ht="14.25" customHeight="1">
      <c r="A69" s="29"/>
      <c r="B69" s="3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</row>
    <row r="70" spans="1:56" ht="14.25" customHeight="1">
      <c r="A70" s="29"/>
      <c r="B70" s="3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</row>
    <row r="71" spans="1:56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</row>
    <row r="72" spans="1:56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</row>
    <row r="73" spans="1:56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</row>
    <row r="74" spans="1:56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</row>
    <row r="75" spans="1:56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</row>
    <row r="76" spans="1:56" ht="14.2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2" t="s">
        <v>35</v>
      </c>
      <c r="X76" s="32" t="s">
        <v>36</v>
      </c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</row>
    <row r="77" spans="1:56" ht="14.2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3">
        <v>1</v>
      </c>
      <c r="X77" s="33">
        <v>25</v>
      </c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</row>
    <row r="78" spans="1:56" ht="14.2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33">
        <v>2</v>
      </c>
      <c r="X78" s="33">
        <v>50</v>
      </c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</row>
    <row r="79" spans="1:56" ht="14.2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3">
        <v>3</v>
      </c>
      <c r="X79" s="33">
        <v>75</v>
      </c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</row>
    <row r="80" spans="1:56" ht="14.2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33">
        <v>4</v>
      </c>
      <c r="X80" s="33">
        <v>100</v>
      </c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</row>
    <row r="81" spans="1:56" ht="14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33">
        <v>5</v>
      </c>
      <c r="X81" s="33">
        <v>125</v>
      </c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</row>
    <row r="82" spans="1:56" ht="14.2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3">
        <v>6</v>
      </c>
      <c r="X82" s="33">
        <v>150</v>
      </c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</row>
    <row r="83" spans="1:56" ht="14.2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33">
        <v>7</v>
      </c>
      <c r="X83" s="33">
        <v>175</v>
      </c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</row>
    <row r="84" spans="1:56" ht="14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33">
        <v>8</v>
      </c>
      <c r="X84" s="33">
        <v>175</v>
      </c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</row>
    <row r="85" spans="1:56" ht="14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33">
        <v>9</v>
      </c>
      <c r="X85" s="33">
        <v>175</v>
      </c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</row>
    <row r="86" spans="1:56" ht="14.2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33">
        <v>10</v>
      </c>
      <c r="X86" s="33">
        <v>200</v>
      </c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</row>
    <row r="87" spans="1:56" ht="14.2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33">
        <v>11</v>
      </c>
      <c r="X87" s="33">
        <v>200</v>
      </c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</row>
    <row r="88" spans="1:56" ht="14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33">
        <v>12</v>
      </c>
      <c r="X88" s="33">
        <v>200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</row>
    <row r="89" spans="1:56" ht="14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33">
        <v>13</v>
      </c>
      <c r="X89" s="33">
        <v>225</v>
      </c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</row>
    <row r="90" spans="1:56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33">
        <v>14</v>
      </c>
      <c r="X90" s="33">
        <v>225</v>
      </c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</row>
    <row r="91" spans="1:56" ht="14.2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33">
        <v>15</v>
      </c>
      <c r="X91" s="33">
        <v>225</v>
      </c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</row>
    <row r="92" spans="1:56" ht="14.2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33">
        <v>16</v>
      </c>
      <c r="X92" s="33">
        <v>250</v>
      </c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</row>
    <row r="93" spans="1:56" ht="14.2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33">
        <v>17</v>
      </c>
      <c r="X93" s="33">
        <v>250</v>
      </c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</row>
    <row r="94" spans="1:56" ht="14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33">
        <v>18</v>
      </c>
      <c r="X94" s="33">
        <v>250</v>
      </c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</row>
    <row r="95" spans="1:56" ht="14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33">
        <v>19</v>
      </c>
      <c r="X95" s="33">
        <v>250</v>
      </c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</row>
    <row r="96" spans="1:56" ht="14.2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33">
        <v>20</v>
      </c>
      <c r="X96" s="33">
        <v>250</v>
      </c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</row>
    <row r="97" spans="1:56" ht="14.2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33">
        <v>21</v>
      </c>
      <c r="X97" s="33">
        <v>250</v>
      </c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</row>
    <row r="98" spans="1:56" ht="14.2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33">
        <v>22</v>
      </c>
      <c r="X98" s="33">
        <v>250</v>
      </c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</row>
    <row r="99" spans="1:56" ht="14.2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33">
        <v>23</v>
      </c>
      <c r="X99" s="33">
        <v>250</v>
      </c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</row>
    <row r="100" spans="1:56" ht="14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33">
        <v>24</v>
      </c>
      <c r="X100" s="33">
        <v>250</v>
      </c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</row>
    <row r="101" spans="1:56" ht="14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33">
        <v>25</v>
      </c>
      <c r="X101" s="33">
        <v>250</v>
      </c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</row>
    <row r="102" spans="1:56" ht="14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33">
        <v>26</v>
      </c>
      <c r="X102" s="33">
        <v>250</v>
      </c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</row>
    <row r="103" spans="1:56" ht="14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33">
        <v>27</v>
      </c>
      <c r="X103" s="33">
        <v>250</v>
      </c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</row>
    <row r="104" spans="1:56" ht="14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33">
        <v>28</v>
      </c>
      <c r="X104" s="33">
        <v>250</v>
      </c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</row>
    <row r="105" spans="1:56" ht="14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33">
        <v>29</v>
      </c>
      <c r="X105" s="33">
        <v>250</v>
      </c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</row>
    <row r="106" spans="1:56" ht="14.2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33">
        <v>30</v>
      </c>
      <c r="X106" s="33">
        <v>250</v>
      </c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</row>
    <row r="107" spans="1:56" ht="14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34"/>
      <c r="X107" s="34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</row>
    <row r="108" spans="1:56" ht="14.2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</row>
    <row r="109" spans="1:56" ht="14.2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35"/>
      <c r="X109" s="35">
        <v>30</v>
      </c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</row>
    <row r="110" spans="1:56" ht="14.2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</row>
    <row r="111" spans="1:56" ht="14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6">
        <f>VLOOKUP(X109,W77:X106,2,FALSE)</f>
        <v>250</v>
      </c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</row>
    <row r="112" spans="1:56" ht="14.2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</row>
    <row r="113" spans="1:56" ht="14.2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</row>
    <row r="114" spans="1:56" ht="14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</row>
    <row r="115" spans="1:56" ht="14.2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</row>
    <row r="116" spans="1:56" ht="14.2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</row>
    <row r="117" spans="1:56" ht="14.2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1:56" ht="14.2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</row>
    <row r="119" spans="1:56" ht="14.2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</row>
    <row r="120" spans="1:56" ht="14.2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</row>
    <row r="121" spans="1:56" ht="14.2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</row>
    <row r="122" spans="1:56" ht="14.2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</row>
    <row r="123" spans="1:56" ht="14.2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1:56" ht="14.2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1:56" ht="14.2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</row>
    <row r="126" spans="1:56" ht="14.2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</row>
    <row r="127" spans="1:56" ht="14.2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</row>
    <row r="128" spans="1:56" ht="14.2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1:56" ht="14.2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</row>
    <row r="130" spans="1:56" ht="14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</row>
    <row r="131" spans="1:56" ht="14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</row>
    <row r="132" spans="1:56" ht="14.2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</row>
    <row r="133" spans="1:56" ht="14.2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</row>
    <row r="134" spans="1:56" ht="14.2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</row>
    <row r="135" spans="1:56" ht="14.2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</row>
    <row r="136" spans="1:56" ht="14.2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</row>
    <row r="137" spans="1:56" ht="14.2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</row>
    <row r="138" spans="1:56" ht="14.2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</row>
    <row r="139" spans="1:56" ht="14.2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</row>
    <row r="140" spans="1:56" ht="14.2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</row>
    <row r="141" spans="1:56" ht="14.2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</row>
    <row r="142" spans="1:56" ht="14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</row>
    <row r="143" spans="1:56" ht="14.2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</row>
    <row r="144" spans="1:56" ht="14.2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</row>
    <row r="145" spans="1:56" ht="14.2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</row>
    <row r="146" spans="1:56" ht="14.2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</row>
    <row r="147" spans="1:56" ht="14.2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</row>
    <row r="148" spans="1:56" ht="14.2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</row>
    <row r="149" spans="1:56" ht="14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</row>
    <row r="150" spans="1:56" ht="14.2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</row>
    <row r="151" spans="1:56" ht="14.2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</row>
    <row r="152" spans="1:56" ht="14.2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</row>
    <row r="153" spans="1:56" ht="14.2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</row>
    <row r="154" spans="1:56" ht="14.2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</row>
    <row r="155" spans="1:56" ht="14.2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</row>
    <row r="156" spans="1:56" ht="14.2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</row>
    <row r="157" spans="1:56" ht="14.2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</row>
    <row r="158" spans="1:56" ht="14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</row>
    <row r="159" spans="1:56" ht="14.2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</row>
    <row r="160" spans="1:56" ht="14.2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</row>
    <row r="161" spans="1:56" ht="14.2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</row>
    <row r="162" spans="1:56" ht="14.2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</row>
    <row r="163" spans="1:56" ht="14.2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</row>
    <row r="164" spans="1:56" ht="14.2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</row>
    <row r="165" spans="1:56" ht="14.2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</row>
    <row r="166" spans="1:56" ht="14.2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</row>
    <row r="167" spans="1:56" ht="14.2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</row>
    <row r="168" spans="1:56" ht="14.2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</row>
    <row r="169" spans="1:56" ht="14.2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</row>
    <row r="170" spans="1:56" ht="14.2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</row>
    <row r="171" spans="1:56" ht="14.2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</row>
    <row r="172" spans="1:56" ht="14.2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</row>
    <row r="173" spans="1:56" ht="14.2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</row>
    <row r="174" spans="1:56" ht="14.2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</row>
    <row r="175" spans="1:56" ht="14.2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</row>
    <row r="176" spans="1:56" ht="14.2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</row>
    <row r="177" spans="1:56" ht="14.2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</row>
    <row r="178" spans="1:56" ht="14.2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</row>
    <row r="179" spans="1:56" ht="14.2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</row>
    <row r="180" spans="1:56" ht="14.2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</row>
    <row r="181" spans="1:56" ht="14.2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</row>
    <row r="182" spans="1:56" ht="14.2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</row>
    <row r="183" spans="1:56" ht="14.2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</row>
    <row r="184" spans="1:56" ht="14.2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</row>
    <row r="185" spans="1:56" ht="14.2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</row>
    <row r="186" spans="1:56" ht="14.2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</row>
    <row r="187" spans="1:56" ht="14.2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</row>
    <row r="188" spans="1:56" ht="14.2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</row>
    <row r="189" spans="1:56" ht="14.2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</row>
    <row r="190" spans="1:56" ht="14.2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</row>
    <row r="191" spans="1:56" ht="14.2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</row>
    <row r="192" spans="1:56" ht="14.2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</row>
    <row r="193" spans="1:56" ht="14.2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</row>
    <row r="194" spans="1:56" ht="14.2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</row>
    <row r="195" spans="1:56" ht="14.2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</row>
    <row r="196" spans="1:56" ht="14.2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</row>
    <row r="197" spans="1:56" ht="14.2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</row>
    <row r="198" spans="1:56" ht="14.2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</row>
    <row r="199" spans="1:56" ht="14.2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</row>
    <row r="200" spans="1:56" ht="14.2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</row>
    <row r="201" spans="1:56" ht="14.2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</row>
    <row r="202" spans="1:56" ht="14.2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</row>
    <row r="203" spans="1:56" ht="14.2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</row>
    <row r="204" spans="1:56" ht="14.2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</row>
    <row r="205" spans="1:56" ht="14.2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</row>
    <row r="206" spans="1:56" ht="14.2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</row>
    <row r="207" spans="1:56" ht="14.2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</row>
    <row r="208" spans="1:56" ht="14.2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</row>
    <row r="209" spans="1:56" ht="14.2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</row>
    <row r="210" spans="1:56" ht="14.2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</row>
    <row r="211" spans="1:56" ht="14.2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</row>
    <row r="212" spans="1:56" ht="14.2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</row>
    <row r="213" spans="1:56" ht="14.2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</row>
    <row r="214" spans="1:56" ht="14.2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</row>
    <row r="215" spans="1:56" ht="14.2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</row>
    <row r="216" spans="1:56" ht="14.2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</row>
    <row r="217" spans="1:56" ht="14.2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</row>
    <row r="218" spans="1:56" ht="14.2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</row>
    <row r="219" spans="1:56" ht="14.2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</row>
    <row r="220" spans="1:56" ht="14.2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</row>
    <row r="221" spans="1:56" ht="14.2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</row>
    <row r="222" spans="1:56" ht="14.2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</row>
    <row r="223" spans="1:56" ht="14.2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</row>
    <row r="224" spans="1:56" ht="14.2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</row>
    <row r="225" spans="1:56" ht="14.2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</row>
    <row r="226" spans="1:56" ht="14.2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</row>
    <row r="227" spans="1:56" ht="14.2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</row>
    <row r="228" spans="1:56" ht="14.2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</row>
    <row r="229" spans="1:56" ht="14.2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</row>
    <row r="230" spans="1:56" ht="14.2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</row>
    <row r="231" spans="1:56" ht="14.2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</row>
    <row r="232" spans="1:56" ht="14.2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</row>
    <row r="233" spans="1:56" ht="14.2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</row>
    <row r="234" spans="1:56" ht="14.2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</row>
    <row r="235" spans="1:56" ht="14.2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</row>
    <row r="236" spans="1:56" ht="14.2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</row>
    <row r="237" spans="1:56" ht="14.2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</row>
    <row r="238" spans="1:56" ht="14.2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</row>
    <row r="239" spans="1:56" ht="14.2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</row>
    <row r="240" spans="1:56" ht="14.2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</row>
    <row r="241" spans="1:56" ht="14.2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</row>
    <row r="242" spans="1:56" ht="14.2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</row>
    <row r="243" spans="1:56" ht="14.2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</row>
    <row r="244" spans="1:56" ht="14.2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</row>
    <row r="245" spans="1:56" ht="14.2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</row>
    <row r="246" spans="1:56" ht="14.2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</row>
    <row r="247" spans="1:56" ht="14.2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</row>
    <row r="248" spans="1:56" ht="14.2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</row>
    <row r="249" spans="1:56" ht="14.2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</row>
    <row r="250" spans="1:56" ht="14.2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</row>
    <row r="251" spans="1:56" ht="14.2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</row>
    <row r="252" spans="1:56" ht="14.2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</row>
    <row r="253" spans="1:56" ht="14.2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</row>
    <row r="254" spans="1:56" ht="14.2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</row>
    <row r="255" spans="1:56" ht="14.2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</row>
    <row r="256" spans="1:56" ht="14.2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</row>
    <row r="257" spans="1:56" ht="14.2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</row>
    <row r="258" spans="1:56" ht="14.2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</row>
    <row r="259" spans="1:56" ht="14.2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</row>
    <row r="260" spans="1:56" ht="14.2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</row>
    <row r="261" spans="1:56" ht="14.2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</row>
    <row r="262" spans="1:56" ht="14.2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</row>
    <row r="263" spans="1:56" ht="14.2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</row>
    <row r="264" spans="1:56" ht="14.2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</row>
    <row r="265" spans="1:56" ht="14.2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</row>
    <row r="266" spans="1:56" ht="14.2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</row>
    <row r="267" spans="1:56" ht="14.2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</row>
    <row r="268" spans="1:56" ht="14.2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</row>
    <row r="269" spans="1:56" ht="14.2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</row>
    <row r="270" spans="1:56" ht="14.2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</row>
    <row r="271" spans="1:56" ht="14.2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</row>
    <row r="272" spans="1:56" ht="14.2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</row>
    <row r="273" spans="1:56" ht="14.2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</row>
    <row r="274" spans="1:56" ht="14.2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</row>
    <row r="275" spans="1:56" ht="14.2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</row>
    <row r="276" spans="1:56" ht="14.2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</row>
    <row r="277" spans="1:56" ht="14.2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</row>
    <row r="278" spans="1:56" ht="14.2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</row>
    <row r="279" spans="1:56" ht="14.2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</row>
    <row r="280" spans="1:56" ht="14.2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</row>
    <row r="281" spans="1:56" ht="14.2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</row>
    <row r="282" spans="1:56" ht="14.2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</row>
    <row r="283" spans="1:56" ht="14.2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</row>
    <row r="284" spans="1:56" ht="14.2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</row>
    <row r="285" spans="1:56" ht="14.2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</row>
    <row r="286" spans="1:56" ht="14.2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</row>
    <row r="287" spans="1:56" ht="14.2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</row>
    <row r="288" spans="1:56" ht="14.2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</row>
    <row r="289" spans="1:56" ht="14.2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</row>
    <row r="290" spans="1:56" ht="14.2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</row>
    <row r="291" spans="1:56" ht="14.2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</row>
    <row r="292" spans="1:56" ht="14.2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</row>
    <row r="293" spans="1:56" ht="14.2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</row>
    <row r="294" spans="1:56" ht="14.2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</row>
    <row r="295" spans="1:56" ht="14.2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</row>
    <row r="296" spans="1:56" ht="14.2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</row>
    <row r="297" spans="1:56" ht="14.2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</row>
    <row r="298" spans="1:56" ht="14.2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</row>
    <row r="299" spans="1:56" ht="14.2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</row>
    <row r="300" spans="1:56" ht="14.2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</row>
    <row r="301" spans="1:56" ht="14.2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</row>
    <row r="302" spans="1:56" ht="14.2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</row>
    <row r="303" spans="1:56" ht="14.2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</row>
    <row r="304" spans="1:56" ht="14.2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</row>
    <row r="305" spans="1:56" ht="14.2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</row>
    <row r="306" spans="1:56" ht="14.2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</row>
    <row r="307" spans="1:56" ht="14.2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</row>
    <row r="308" spans="1:56" ht="14.2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</row>
    <row r="309" spans="1:56" ht="14.2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</row>
    <row r="310" spans="1:56" ht="14.2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</row>
    <row r="311" spans="1:56" ht="14.2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</row>
    <row r="312" spans="1:56" ht="14.2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</row>
    <row r="313" spans="1:56" ht="14.2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</row>
    <row r="314" spans="1:56" ht="14.2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</row>
    <row r="315" spans="1:56" ht="14.2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</row>
    <row r="316" spans="1:56" ht="14.2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</row>
    <row r="317" spans="1:56" ht="14.2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</row>
    <row r="318" spans="1:56" ht="14.2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</row>
    <row r="319" spans="1:56" ht="14.2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</row>
    <row r="320" spans="1:56" ht="14.2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</row>
    <row r="321" spans="1:56" ht="14.2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</row>
    <row r="322" spans="1:56" ht="14.2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</row>
    <row r="323" spans="1:56" ht="14.2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</row>
    <row r="324" spans="1:56" ht="14.2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</row>
    <row r="325" spans="1:56" ht="14.2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</row>
    <row r="326" spans="1:56" ht="14.2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</row>
    <row r="327" spans="1:56" ht="14.2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</row>
    <row r="328" spans="1:56" ht="14.2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</row>
    <row r="329" spans="1:56" ht="14.2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</row>
    <row r="330" spans="1:56" ht="14.2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</row>
    <row r="331" spans="1:56" ht="14.2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</row>
    <row r="332" spans="1:56" ht="14.2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</row>
    <row r="333" spans="1:56" ht="14.2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</row>
    <row r="334" spans="1:56" ht="14.2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</row>
    <row r="335" spans="1:56" ht="14.2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</row>
    <row r="336" spans="1:56" ht="14.2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</row>
    <row r="337" spans="1:56" ht="14.2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</row>
    <row r="338" spans="1:56" ht="14.2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</row>
    <row r="339" spans="1:56" ht="14.2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</row>
    <row r="340" spans="1:56" ht="14.2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</row>
    <row r="341" spans="1:56" ht="14.2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</row>
    <row r="342" spans="1:56" ht="14.2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</row>
    <row r="343" spans="1:56" ht="14.2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</row>
    <row r="344" spans="1:56" ht="14.2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</row>
    <row r="345" spans="1:56" ht="14.2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</row>
    <row r="346" spans="1:56" ht="14.2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</row>
    <row r="347" spans="1:56" ht="14.2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</row>
    <row r="348" spans="1:56" ht="14.2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</row>
    <row r="349" spans="1:56" ht="14.2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</row>
    <row r="350" spans="1:56" ht="14.2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</row>
    <row r="351" spans="1:56" ht="14.2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</row>
    <row r="352" spans="1:56" ht="14.2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</row>
    <row r="353" spans="1:56" ht="14.2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</row>
    <row r="354" spans="1:56" ht="14.2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</row>
    <row r="355" spans="1:56" ht="14.2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</row>
    <row r="356" spans="1:56" ht="14.2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</row>
    <row r="357" spans="1:56" ht="14.2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</row>
    <row r="358" spans="1:56" ht="14.2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</row>
    <row r="359" spans="1:56" ht="14.2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</row>
    <row r="360" spans="1:56" ht="14.2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</row>
    <row r="361" spans="1:56" ht="14.2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</row>
    <row r="362" spans="1:56" ht="14.2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</row>
    <row r="363" spans="1:56" ht="14.2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</row>
    <row r="364" spans="1:56" ht="14.2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</row>
    <row r="365" spans="1:56" ht="14.2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</row>
    <row r="366" spans="1:56" ht="14.2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</row>
    <row r="367" spans="1:56" ht="14.2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</row>
    <row r="368" spans="1:56" ht="14.2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</row>
    <row r="369" spans="1:56" ht="14.2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</row>
    <row r="370" spans="1:56" ht="14.2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</row>
    <row r="371" spans="1:56" ht="14.2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</row>
    <row r="372" spans="1:56" ht="14.2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</row>
    <row r="373" spans="1:56" ht="14.2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</row>
    <row r="374" spans="1:56" ht="14.2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</row>
    <row r="375" spans="1:56" ht="14.2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</row>
    <row r="376" spans="1:56" ht="14.2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</row>
    <row r="377" spans="1:56" ht="14.2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</row>
    <row r="378" spans="1:56" ht="14.2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</row>
    <row r="379" spans="1:56" ht="14.2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</row>
    <row r="380" spans="1:56" ht="14.2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</row>
    <row r="381" spans="1:56" ht="14.2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</row>
    <row r="382" spans="1:56" ht="14.2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</row>
    <row r="383" spans="1:56" ht="14.2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</row>
    <row r="384" spans="1:56" ht="14.2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</row>
    <row r="385" spans="1:56" ht="14.2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</row>
    <row r="386" spans="1:56" ht="14.2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</row>
    <row r="387" spans="1:56" ht="14.2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</row>
    <row r="388" spans="1:56" ht="14.2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</row>
    <row r="389" spans="1:56" ht="14.2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</row>
    <row r="390" spans="1:56" ht="14.2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</row>
    <row r="391" spans="1:56" ht="14.2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</row>
    <row r="392" spans="1:56" ht="14.2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</row>
    <row r="393" spans="1:56" ht="14.2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</row>
    <row r="394" spans="1:56" ht="14.2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</row>
    <row r="395" spans="1:56" ht="14.2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</row>
    <row r="396" spans="1:56" ht="14.2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</row>
    <row r="397" spans="1:56" ht="14.2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</row>
    <row r="398" spans="1:56" ht="14.2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</row>
    <row r="399" spans="1:56" ht="14.2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</row>
    <row r="400" spans="1:56" ht="14.2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</row>
    <row r="401" spans="1:56" ht="14.2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</row>
    <row r="402" spans="1:56" ht="14.2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</row>
    <row r="403" spans="1:56" ht="14.2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</row>
    <row r="404" spans="1:56" ht="14.2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</row>
    <row r="405" spans="1:56" ht="14.2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</row>
    <row r="406" spans="1:56" ht="14.2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</row>
    <row r="407" spans="1:56" ht="14.2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</row>
    <row r="408" spans="1:56" ht="14.2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</row>
    <row r="409" spans="1:56" ht="14.2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</row>
    <row r="410" spans="1:56" ht="14.2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</row>
    <row r="411" spans="1:56" ht="14.2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</row>
    <row r="412" spans="1:56" ht="14.2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</row>
    <row r="413" spans="1:56" ht="14.2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</row>
    <row r="414" spans="1:56" ht="14.2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</row>
    <row r="415" spans="1:56" ht="14.2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</row>
    <row r="416" spans="1:56" ht="14.2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</row>
    <row r="417" spans="1:56" ht="14.2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</row>
    <row r="418" spans="1:56" ht="14.2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</row>
    <row r="419" spans="1:56" ht="14.2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</row>
    <row r="420" spans="1:56" ht="14.2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</row>
    <row r="421" spans="1:56" ht="14.2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</row>
    <row r="422" spans="1:56" ht="14.2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</row>
    <row r="423" spans="1:56" ht="14.2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</row>
    <row r="424" spans="1:56" ht="14.2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</row>
    <row r="425" spans="1:56" ht="14.2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</row>
    <row r="426" spans="1:56" ht="14.2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</row>
    <row r="427" spans="1:56" ht="14.2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</row>
    <row r="428" spans="1:56" ht="14.2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</row>
    <row r="429" spans="1:56" ht="14.2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</row>
    <row r="430" spans="1:56" ht="14.2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</row>
    <row r="431" spans="1:56" ht="14.2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</row>
    <row r="432" spans="1:56" ht="14.2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</row>
    <row r="433" spans="1:56" ht="14.2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</row>
    <row r="434" spans="1:56" ht="14.2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</row>
    <row r="435" spans="1:56" ht="14.2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</row>
    <row r="436" spans="1:56" ht="14.2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</row>
    <row r="437" spans="1:56" ht="14.2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</row>
    <row r="438" spans="1:56" ht="14.2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</row>
    <row r="439" spans="1:56" ht="14.2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</row>
    <row r="440" spans="1:56" ht="14.2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</row>
    <row r="441" spans="1:56" ht="14.2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</row>
    <row r="442" spans="1:56" ht="14.2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</row>
    <row r="443" spans="1:56" ht="14.2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</row>
    <row r="444" spans="1:56" ht="14.2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</row>
    <row r="445" spans="1:56" ht="14.2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</row>
    <row r="446" spans="1:56" ht="14.2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</row>
    <row r="447" spans="1:56" ht="14.2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</row>
    <row r="448" spans="1:56" ht="14.2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</row>
    <row r="449" spans="1:56" ht="14.2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</row>
    <row r="450" spans="1:56" ht="14.2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</row>
    <row r="451" spans="1:56" ht="14.2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</row>
    <row r="452" spans="1:56" ht="14.2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</row>
    <row r="453" spans="1:56" ht="14.2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</row>
    <row r="454" spans="1:56" ht="14.2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</row>
    <row r="455" spans="1:56" ht="14.2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</row>
    <row r="456" spans="1:56" ht="14.2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</row>
    <row r="457" spans="1:56" ht="14.2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</row>
    <row r="458" spans="1:56" ht="14.2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</row>
    <row r="459" spans="1:56" ht="14.2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</row>
    <row r="460" spans="1:56" ht="14.2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</row>
    <row r="461" spans="1:56" ht="14.2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</row>
    <row r="462" spans="1:56" ht="14.2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</row>
    <row r="463" spans="1:56" ht="14.2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</row>
    <row r="464" spans="1:56" ht="14.2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</row>
    <row r="465" spans="1:56" ht="14.2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</row>
    <row r="466" spans="1:56" ht="14.2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</row>
    <row r="467" spans="1:56" ht="14.2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</row>
    <row r="468" spans="1:56" ht="14.2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</row>
    <row r="469" spans="1:56" ht="14.2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</row>
    <row r="470" spans="1:56" ht="14.2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</row>
    <row r="471" spans="1:56" ht="14.2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</row>
    <row r="472" spans="1:56" ht="14.2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</row>
    <row r="473" spans="1:56" ht="14.2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</row>
    <row r="474" spans="1:56" ht="14.2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</row>
    <row r="475" spans="1:56" ht="14.2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</row>
    <row r="476" spans="1:56" ht="14.2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</row>
    <row r="477" spans="1:56" ht="14.2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</row>
    <row r="478" spans="1:56" ht="14.2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</row>
    <row r="479" spans="1:56" ht="14.2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</row>
    <row r="480" spans="1:56" ht="14.2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</row>
    <row r="481" spans="1:56" ht="14.2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</row>
    <row r="482" spans="1:56" ht="14.2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</row>
    <row r="483" spans="1:56" ht="14.2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</row>
    <row r="484" spans="1:56" ht="14.2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</row>
    <row r="485" spans="1:56" ht="14.2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</row>
    <row r="486" spans="1:56" ht="14.2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</row>
    <row r="487" spans="1:56" ht="14.2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</row>
    <row r="488" spans="1:56" ht="14.2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</row>
    <row r="489" spans="1:56" ht="14.2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</row>
    <row r="490" spans="1:56" ht="14.2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</row>
    <row r="491" spans="1:56" ht="14.2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</row>
    <row r="492" spans="1:56" ht="14.2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</row>
    <row r="493" spans="1:56" ht="14.2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</row>
    <row r="494" spans="1:56" ht="14.2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</row>
    <row r="495" spans="1:56" ht="14.2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</row>
    <row r="496" spans="1:56" ht="14.2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</row>
    <row r="497" spans="1:56" ht="14.2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</row>
    <row r="498" spans="1:56" ht="14.2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</row>
    <row r="499" spans="1:56" ht="14.2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</row>
    <row r="500" spans="1:56" ht="14.2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</row>
    <row r="501" spans="1:56" ht="14.2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</row>
    <row r="502" spans="1:56" ht="14.2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</row>
    <row r="503" spans="1:56" ht="14.2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</row>
    <row r="504" spans="1:56" ht="14.2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</row>
    <row r="505" spans="1:56" ht="14.2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</row>
    <row r="506" spans="1:56" ht="14.2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</row>
    <row r="507" spans="1:56" ht="14.2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</row>
    <row r="508" spans="1:56" ht="14.2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</row>
    <row r="509" spans="1:56" ht="14.2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</row>
    <row r="510" spans="1:56" ht="14.2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</row>
    <row r="511" spans="1:56" ht="14.2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</row>
    <row r="512" spans="1:56" ht="14.2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</row>
    <row r="513" spans="1:56" ht="14.2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</row>
    <row r="514" spans="1:56" ht="14.2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</row>
    <row r="515" spans="1:56" ht="14.2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</row>
    <row r="516" spans="1:56" ht="14.2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</row>
    <row r="517" spans="1:56" ht="14.2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</row>
    <row r="518" spans="1:56" ht="14.2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</row>
    <row r="519" spans="1:56" ht="14.2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</row>
    <row r="520" spans="1:56" ht="14.2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</row>
    <row r="521" spans="1:56" ht="14.2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</row>
    <row r="522" spans="1:56" ht="14.2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</row>
    <row r="523" spans="1:56" ht="14.2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</row>
    <row r="524" spans="1:56" ht="14.2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</row>
    <row r="525" spans="1:56" ht="14.2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</row>
    <row r="526" spans="1:56" ht="14.2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</row>
    <row r="527" spans="1:56" ht="14.2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</row>
    <row r="528" spans="1:56" ht="14.2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</row>
    <row r="529" spans="1:56" ht="14.2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</row>
    <row r="530" spans="1:56" ht="14.2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</row>
    <row r="531" spans="1:56" ht="14.2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</row>
    <row r="532" spans="1:56" ht="14.2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</row>
    <row r="533" spans="1:56" ht="14.2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</row>
    <row r="534" spans="1:56" ht="14.2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</row>
    <row r="535" spans="1:56" ht="14.2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</row>
    <row r="536" spans="1:56" ht="14.2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</row>
    <row r="537" spans="1:56" ht="14.2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</row>
    <row r="538" spans="1:56" ht="14.2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</row>
    <row r="539" spans="1:56" ht="14.2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</row>
    <row r="540" spans="1:56" ht="14.2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</row>
    <row r="541" spans="1:56" ht="14.2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</row>
    <row r="542" spans="1:56" ht="14.2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</row>
    <row r="543" spans="1:56" ht="14.2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</row>
    <row r="544" spans="1:56" ht="14.2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</row>
    <row r="545" spans="1:56" ht="14.2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</row>
    <row r="546" spans="1:56" ht="14.2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</row>
    <row r="547" spans="1:56" ht="14.2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</row>
    <row r="548" spans="1:56" ht="14.2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</row>
    <row r="549" spans="1:56" ht="14.2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</row>
    <row r="550" spans="1:56" ht="14.2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</row>
    <row r="551" spans="1:56" ht="14.2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</row>
    <row r="552" spans="1:56" ht="14.2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</row>
    <row r="553" spans="1:56" ht="14.2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</row>
    <row r="554" spans="1:56" ht="14.2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</row>
    <row r="555" spans="1:56" ht="14.2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</row>
    <row r="556" spans="1:56" ht="14.2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</row>
    <row r="557" spans="1:56" ht="14.2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</row>
    <row r="558" spans="1:56" ht="14.2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</row>
    <row r="559" spans="1:56" ht="14.2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</row>
    <row r="560" spans="1:56" ht="14.2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</row>
    <row r="561" spans="1:56" ht="14.2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</row>
    <row r="562" spans="1:56" ht="14.2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</row>
    <row r="563" spans="1:56" ht="14.2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</row>
    <row r="564" spans="1:56" ht="14.2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</row>
    <row r="565" spans="1:56" ht="14.2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</row>
    <row r="566" spans="1:56" ht="14.2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</row>
    <row r="567" spans="1:56" ht="14.2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</row>
    <row r="568" spans="1:56" ht="14.2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</row>
    <row r="569" spans="1:56" ht="14.2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</row>
    <row r="570" spans="1:56" ht="14.2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</row>
    <row r="571" spans="1:56" ht="14.2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</row>
    <row r="572" spans="1:56" ht="14.2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</row>
    <row r="573" spans="1:56" ht="14.2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</row>
    <row r="574" spans="1:56" ht="14.2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</row>
    <row r="575" spans="1:56" ht="14.2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</row>
    <row r="576" spans="1:56" ht="14.2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</row>
    <row r="577" spans="1:56" ht="14.2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</row>
    <row r="578" spans="1:56" ht="14.2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</row>
    <row r="579" spans="1:56" ht="14.2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</row>
    <row r="580" spans="1:56" ht="14.2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</row>
    <row r="581" spans="1:56" ht="14.2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</row>
    <row r="582" spans="1:56" ht="14.2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</row>
    <row r="583" spans="1:56" ht="14.2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</row>
    <row r="584" spans="1:56" ht="14.2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</row>
    <row r="585" spans="1:56" ht="14.2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</row>
    <row r="586" spans="1:56" ht="14.2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</row>
    <row r="587" spans="1:56" ht="14.2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</row>
    <row r="588" spans="1:56" ht="14.2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</row>
    <row r="589" spans="1:56" ht="14.2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</row>
    <row r="590" spans="1:56" ht="14.2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</row>
    <row r="591" spans="1:56" ht="14.2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</row>
    <row r="592" spans="1:56" ht="14.2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</row>
    <row r="593" spans="1:56" ht="14.2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</row>
    <row r="594" spans="1:56" ht="14.2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</row>
    <row r="595" spans="1:56" ht="14.2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</row>
    <row r="596" spans="1:56" ht="14.2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</row>
    <row r="597" spans="1:56" ht="14.2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</row>
    <row r="598" spans="1:56" ht="14.2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</row>
    <row r="599" spans="1:56" ht="14.2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</row>
    <row r="600" spans="1:56" ht="14.2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</row>
    <row r="601" spans="1:56" ht="14.2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</row>
    <row r="602" spans="1:56" ht="14.2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</row>
    <row r="603" spans="1:56" ht="14.2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</row>
    <row r="604" spans="1:56" ht="14.2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</row>
    <row r="605" spans="1:56" ht="14.2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</row>
    <row r="606" spans="1:56" ht="14.2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</row>
    <row r="607" spans="1:56" ht="14.2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</row>
    <row r="608" spans="1:56" ht="14.2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</row>
    <row r="609" spans="1:56" ht="14.2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</row>
    <row r="610" spans="1:56" ht="14.2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</row>
    <row r="611" spans="1:56" ht="14.2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</row>
    <row r="612" spans="1:56" ht="14.2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</row>
    <row r="613" spans="1:56" ht="14.2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</row>
    <row r="614" spans="1:56" ht="14.2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</row>
    <row r="615" spans="1:56" ht="14.2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</row>
    <row r="616" spans="1:56" ht="14.2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</row>
    <row r="617" spans="1:56" ht="14.2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</row>
    <row r="618" spans="1:56" ht="14.2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</row>
    <row r="619" spans="1:56" ht="14.2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</row>
    <row r="620" spans="1:56" ht="14.2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</row>
    <row r="621" spans="1:56" ht="14.2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</row>
    <row r="622" spans="1:56" ht="14.2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</row>
    <row r="623" spans="1:56" ht="14.2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</row>
    <row r="624" spans="1:56" ht="14.2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</row>
    <row r="625" spans="1:56" ht="14.2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</row>
    <row r="626" spans="1:56" ht="14.2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</row>
    <row r="627" spans="1:56" ht="14.2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</row>
    <row r="628" spans="1:56" ht="14.2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</row>
    <row r="629" spans="1:56" ht="14.2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</row>
    <row r="630" spans="1:56" ht="14.2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</row>
    <row r="631" spans="1:56" ht="14.2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</row>
    <row r="632" spans="1:56" ht="14.2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</row>
    <row r="633" spans="1:56" ht="14.2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</row>
    <row r="634" spans="1:56" ht="14.2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</row>
    <row r="635" spans="1:56" ht="14.2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</row>
    <row r="636" spans="1:56" ht="14.2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</row>
    <row r="637" spans="1:56" ht="14.2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</row>
    <row r="638" spans="1:56" ht="14.2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</row>
    <row r="639" spans="1:56" ht="14.2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</row>
    <row r="640" spans="1:56" ht="14.2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</row>
    <row r="641" spans="1:56" ht="14.2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</row>
    <row r="642" spans="1:56" ht="14.2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</row>
    <row r="643" spans="1:56" ht="14.2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</row>
    <row r="644" spans="1:56" ht="14.2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</row>
    <row r="645" spans="1:56" ht="14.2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</row>
    <row r="646" spans="1:56" ht="14.2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</row>
    <row r="647" spans="1:56" ht="14.2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</row>
    <row r="648" spans="1:56" ht="14.2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</row>
    <row r="649" spans="1:56" ht="14.2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</row>
    <row r="650" spans="1:56" ht="14.2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</row>
    <row r="651" spans="1:56" ht="14.2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</row>
    <row r="652" spans="1:56" ht="14.2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</row>
    <row r="653" spans="1:56" ht="14.2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</row>
    <row r="654" spans="1:56" ht="14.2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</row>
    <row r="655" spans="1:56" ht="14.2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</row>
    <row r="656" spans="1:56" ht="14.2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</row>
    <row r="657" spans="1:56" ht="14.2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</row>
    <row r="658" spans="1:56" ht="14.2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</row>
    <row r="659" spans="1:56" ht="14.2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</row>
    <row r="660" spans="1:56" ht="14.2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</row>
    <row r="661" spans="1:56" ht="14.2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</row>
    <row r="662" spans="1:56" ht="14.2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</row>
    <row r="663" spans="1:56" ht="14.2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</row>
    <row r="664" spans="1:56" ht="14.2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</row>
    <row r="665" spans="1:56" ht="14.2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</row>
    <row r="666" spans="1:56" ht="14.2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</row>
    <row r="667" spans="1:56" ht="14.2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</row>
    <row r="668" spans="1:56" ht="14.2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</row>
    <row r="669" spans="1:56" ht="14.2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</row>
    <row r="670" spans="1:56" ht="14.2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</row>
    <row r="671" spans="1:56" ht="14.2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</row>
    <row r="672" spans="1:56" ht="14.2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</row>
    <row r="673" spans="1:56" ht="14.2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</row>
    <row r="674" spans="1:56" ht="14.2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</row>
    <row r="675" spans="1:56" ht="14.2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</row>
    <row r="676" spans="1:56" ht="14.2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</row>
    <row r="677" spans="1:56" ht="14.2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</row>
    <row r="678" spans="1:56" ht="14.2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</row>
    <row r="679" spans="1:56" ht="14.2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</row>
    <row r="680" spans="1:56" ht="14.2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</row>
    <row r="681" spans="1:56" ht="14.2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</row>
    <row r="682" spans="1:56" ht="14.2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</row>
    <row r="683" spans="1:56" ht="14.2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</row>
    <row r="684" spans="1:56" ht="14.2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</row>
    <row r="685" spans="1:56" ht="14.2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</row>
    <row r="686" spans="1:56" ht="14.2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</row>
    <row r="687" spans="1:56" ht="14.2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</row>
    <row r="688" spans="1:56" ht="14.2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</row>
    <row r="689" spans="1:56" ht="14.2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</row>
    <row r="690" spans="1:56" ht="14.2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</row>
    <row r="691" spans="1:56" ht="14.2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</row>
    <row r="692" spans="1:56" ht="14.2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</row>
    <row r="693" spans="1:56" ht="14.2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</row>
    <row r="694" spans="1:56" ht="14.2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</row>
    <row r="695" spans="1:56" ht="14.2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</row>
    <row r="696" spans="1:56" ht="14.2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</row>
    <row r="697" spans="1:56" ht="14.2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</row>
    <row r="698" spans="1:56" ht="14.2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</row>
    <row r="699" spans="1:56" ht="14.2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</row>
    <row r="700" spans="1:56" ht="14.2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</row>
    <row r="701" spans="1:56" ht="14.2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</row>
    <row r="702" spans="1:56" ht="14.2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</row>
    <row r="703" spans="1:56" ht="14.2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</row>
    <row r="704" spans="1:56" ht="14.2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</row>
    <row r="705" spans="1:56" ht="14.2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</row>
    <row r="706" spans="1:56" ht="14.2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</row>
    <row r="707" spans="1:56" ht="14.2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</row>
    <row r="708" spans="1:56" ht="14.2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</row>
    <row r="709" spans="1:56" ht="14.2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</row>
    <row r="710" spans="1:56" ht="14.2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</row>
    <row r="711" spans="1:56" ht="14.2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</row>
    <row r="712" spans="1:56" ht="14.2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</row>
    <row r="713" spans="1:56" ht="14.2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</row>
    <row r="714" spans="1:56" ht="14.2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</row>
    <row r="715" spans="1:56" ht="14.2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</row>
    <row r="716" spans="1:56" ht="14.2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</row>
    <row r="717" spans="1:56" ht="14.2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</row>
    <row r="718" spans="1:56" ht="14.2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</row>
    <row r="719" spans="1:56" ht="14.2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</row>
    <row r="720" spans="1:56" ht="14.2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</row>
    <row r="721" spans="1:56" ht="14.2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</row>
    <row r="722" spans="1:56" ht="14.2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</row>
    <row r="723" spans="1:56" ht="14.2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</row>
    <row r="724" spans="1:56" ht="14.2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</row>
    <row r="725" spans="1:56" ht="14.2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</row>
    <row r="726" spans="1:56" ht="14.2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</row>
    <row r="727" spans="1:56" ht="14.2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</row>
    <row r="728" spans="1:56" ht="14.2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</row>
    <row r="729" spans="1:56" ht="14.2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</row>
    <row r="730" spans="1:56" ht="14.2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</row>
    <row r="731" spans="1:56" ht="14.2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</row>
    <row r="732" spans="1:56" ht="14.2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</row>
    <row r="733" spans="1:56" ht="14.2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</row>
    <row r="734" spans="1:56" ht="14.2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</row>
    <row r="735" spans="1:56" ht="14.2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</row>
    <row r="736" spans="1:56" ht="14.2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</row>
    <row r="737" spans="1:56" ht="14.2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</row>
    <row r="738" spans="1:56" ht="14.2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</row>
    <row r="739" spans="1:56" ht="14.2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</row>
    <row r="740" spans="1:56" ht="14.2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</row>
    <row r="741" spans="1:56" ht="14.2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</row>
    <row r="742" spans="1:56" ht="14.2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</row>
    <row r="743" spans="1:56" ht="14.2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</row>
    <row r="744" spans="1:56" ht="14.2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</row>
    <row r="745" spans="1:56" ht="14.2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</row>
    <row r="746" spans="1:56" ht="14.2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</row>
    <row r="747" spans="1:56" ht="14.2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</row>
    <row r="748" spans="1:56" ht="14.2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</row>
    <row r="749" spans="1:56" ht="14.2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</row>
    <row r="750" spans="1:56" ht="14.2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</row>
    <row r="751" spans="1:56" ht="14.2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</row>
    <row r="752" spans="1:56" ht="14.2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</row>
    <row r="753" spans="1:56" ht="14.2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</row>
    <row r="754" spans="1:56" ht="14.2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</row>
    <row r="755" spans="1:56" ht="14.2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</row>
    <row r="756" spans="1:56" ht="14.2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</row>
    <row r="757" spans="1:56" ht="14.2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</row>
    <row r="758" spans="1:56" ht="14.2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</row>
    <row r="759" spans="1:56" ht="14.2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</row>
    <row r="760" spans="1:56" ht="14.2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</row>
    <row r="761" spans="1:56" ht="14.2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</row>
    <row r="762" spans="1:56" ht="14.2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</row>
    <row r="763" spans="1:56" ht="14.2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</row>
    <row r="764" spans="1:56" ht="14.2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</row>
    <row r="765" spans="1:56" ht="14.2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</row>
    <row r="766" spans="1:56" ht="14.2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</row>
    <row r="767" spans="1:56" ht="14.2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</row>
    <row r="768" spans="1:56" ht="14.2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</row>
    <row r="769" spans="1:56" ht="14.2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</row>
    <row r="770" spans="1:56" ht="14.2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</row>
    <row r="771" spans="1:56" ht="14.2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</row>
    <row r="772" spans="1:56" ht="14.2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</row>
    <row r="773" spans="1:56" ht="14.2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</row>
    <row r="774" spans="1:56" ht="14.2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</row>
    <row r="775" spans="1:56" ht="14.2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</row>
    <row r="776" spans="1:56" ht="14.2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</row>
    <row r="777" spans="1:56" ht="14.2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</row>
    <row r="778" spans="1:56" ht="14.2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</row>
    <row r="779" spans="1:56" ht="14.2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</row>
    <row r="780" spans="1:56" ht="14.2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</row>
    <row r="781" spans="1:56" ht="14.2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</row>
    <row r="782" spans="1:56" ht="14.2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</row>
    <row r="783" spans="1:56" ht="14.2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</row>
    <row r="784" spans="1:56" ht="14.2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</row>
    <row r="785" spans="1:56" ht="14.2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</row>
    <row r="786" spans="1:56" ht="14.2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</row>
    <row r="787" spans="1:56" ht="14.2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</row>
    <row r="788" spans="1:56" ht="14.2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</row>
    <row r="789" spans="1:56" ht="14.2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</row>
    <row r="790" spans="1:56" ht="14.2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</row>
    <row r="791" spans="1:56" ht="14.2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</row>
    <row r="792" spans="1:56" ht="14.2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</row>
    <row r="793" spans="1:56" ht="14.2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</row>
    <row r="794" spans="1:56" ht="14.2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</row>
    <row r="795" spans="1:56" ht="14.2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</row>
    <row r="796" spans="1:56" ht="14.2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</row>
    <row r="797" spans="1:56" ht="14.2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</row>
    <row r="798" spans="1:56" ht="14.2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</row>
    <row r="799" spans="1:56" ht="14.2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</row>
    <row r="800" spans="1:56" ht="14.2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</row>
    <row r="801" spans="1:56" ht="14.2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</row>
    <row r="802" spans="1:56" ht="14.2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</row>
    <row r="803" spans="1:56" ht="14.2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</row>
    <row r="804" spans="1:56" ht="14.2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</row>
    <row r="805" spans="1:56" ht="14.2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</row>
    <row r="806" spans="1:56" ht="14.2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</row>
    <row r="807" spans="1:56" ht="14.2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</row>
    <row r="808" spans="1:56" ht="14.2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</row>
    <row r="809" spans="1:56" ht="14.2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</row>
    <row r="810" spans="1:56" ht="14.2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</row>
    <row r="811" spans="1:56" ht="14.2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</row>
    <row r="812" spans="1:56" ht="14.2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</row>
    <row r="813" spans="1:56" ht="14.2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</row>
    <row r="814" spans="1:56" ht="14.2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</row>
    <row r="815" spans="1:56" ht="14.2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</row>
    <row r="816" spans="1:56" ht="14.2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</row>
    <row r="817" spans="1:56" ht="14.2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</row>
    <row r="818" spans="1:56" ht="14.2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</row>
    <row r="819" spans="1:56" ht="14.2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</row>
    <row r="820" spans="1:56" ht="14.2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</row>
    <row r="821" spans="1:56" ht="14.2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</row>
    <row r="822" spans="1:56" ht="14.2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</row>
    <row r="823" spans="1:56" ht="14.2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</row>
    <row r="824" spans="1:56" ht="14.2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</row>
    <row r="825" spans="1:56" ht="14.2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</row>
    <row r="826" spans="1:56" ht="14.2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</row>
    <row r="827" spans="1:56" ht="14.2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</row>
    <row r="828" spans="1:56" ht="14.2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</row>
    <row r="829" spans="1:56" ht="14.2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</row>
    <row r="830" spans="1:56" ht="14.2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</row>
    <row r="831" spans="1:56" ht="14.2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</row>
    <row r="832" spans="1:56" ht="14.2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</row>
    <row r="833" spans="1:56" ht="14.2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</row>
    <row r="834" spans="1:56" ht="14.2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</row>
    <row r="835" spans="1:56" ht="14.2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</row>
    <row r="836" spans="1:56" ht="14.2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</row>
    <row r="837" spans="1:56" ht="14.2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</row>
    <row r="838" spans="1:56" ht="14.2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</row>
    <row r="839" spans="1:56" ht="14.2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</row>
    <row r="840" spans="1:56" ht="14.2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</row>
    <row r="841" spans="1:56" ht="14.2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</row>
    <row r="842" spans="1:56" ht="14.2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</row>
    <row r="843" spans="1:56" ht="14.2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</row>
    <row r="844" spans="1:56" ht="14.2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</row>
    <row r="845" spans="1:56" ht="14.2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</row>
    <row r="846" spans="1:56" ht="14.2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</row>
    <row r="847" spans="1:56" ht="14.2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</row>
    <row r="848" spans="1:56" ht="14.2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</row>
    <row r="849" spans="1:56" ht="14.2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</row>
    <row r="850" spans="1:56" ht="14.2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</row>
    <row r="851" spans="1:56" ht="14.2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</row>
    <row r="852" spans="1:56" ht="14.2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</row>
    <row r="853" spans="1:56" ht="14.2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</row>
    <row r="854" spans="1:56" ht="14.2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</row>
    <row r="855" spans="1:56" ht="14.2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</row>
    <row r="856" spans="1:56" ht="14.2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</row>
    <row r="857" spans="1:56" ht="14.2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</row>
    <row r="858" spans="1:56" ht="14.2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</row>
    <row r="859" spans="1:56" ht="14.2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</row>
    <row r="860" spans="1:56" ht="14.2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</row>
    <row r="861" spans="1:56" ht="14.2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</row>
    <row r="862" spans="1:56" ht="14.2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</row>
    <row r="863" spans="1:56" ht="14.2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</row>
    <row r="864" spans="1:56" ht="14.2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</row>
    <row r="865" spans="1:56" ht="14.2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</row>
    <row r="866" spans="1:56" ht="14.2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</row>
    <row r="867" spans="1:56" ht="14.2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</row>
    <row r="868" spans="1:56" ht="14.2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</row>
    <row r="869" spans="1:56" ht="14.2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</row>
    <row r="870" spans="1:56" ht="14.2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</row>
    <row r="871" spans="1:56" ht="14.2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</row>
    <row r="872" spans="1:56" ht="14.2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</row>
    <row r="873" spans="1:56" ht="14.2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</row>
    <row r="874" spans="1:56" ht="14.2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</row>
    <row r="875" spans="1:56" ht="14.2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</row>
    <row r="876" spans="1:56" ht="14.2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</row>
    <row r="877" spans="1:56" ht="14.2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</row>
    <row r="878" spans="1:56" ht="14.2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</row>
    <row r="879" spans="1:56" ht="14.2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</row>
    <row r="880" spans="1:56" ht="14.2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</row>
    <row r="881" spans="1:56" ht="14.2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</row>
    <row r="882" spans="1:56" ht="14.2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</row>
    <row r="883" spans="1:56" ht="14.2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</row>
    <row r="884" spans="1:56" ht="14.2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</row>
    <row r="885" spans="1:56" ht="14.2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</row>
    <row r="886" spans="1:56" ht="14.2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</row>
    <row r="887" spans="1:56" ht="14.2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</row>
    <row r="888" spans="1:56" ht="14.2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</row>
    <row r="889" spans="1:56" ht="14.2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</row>
    <row r="890" spans="1:56" ht="14.2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</row>
    <row r="891" spans="1:56" ht="14.2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</row>
    <row r="892" spans="1:56" ht="14.2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</row>
    <row r="893" spans="1:56" ht="14.2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</row>
    <row r="894" spans="1:56" ht="14.2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</row>
    <row r="895" spans="1:56" ht="14.2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</row>
    <row r="896" spans="1:56" ht="14.2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</row>
    <row r="897" spans="1:56" ht="14.2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</row>
    <row r="898" spans="1:56" ht="14.2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</row>
    <row r="899" spans="1:56" ht="14.2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</row>
    <row r="900" spans="1:56" ht="14.2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</row>
    <row r="901" spans="1:56" ht="14.2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</row>
    <row r="902" spans="1:56" ht="14.2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</row>
    <row r="903" spans="1:56" ht="14.2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</row>
    <row r="904" spans="1:56" ht="14.2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</row>
    <row r="905" spans="1:56" ht="14.2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</row>
    <row r="906" spans="1:56" ht="14.2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</row>
    <row r="907" spans="1:56" ht="14.2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</row>
    <row r="908" spans="1:56" ht="14.2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</row>
    <row r="909" spans="1:56" ht="14.2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</row>
    <row r="910" spans="1:56" ht="14.2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</row>
    <row r="911" spans="1:56" ht="14.2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</row>
    <row r="912" spans="1:56" ht="14.2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</row>
    <row r="913" spans="1:56" ht="14.2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</row>
    <row r="914" spans="1:56" ht="14.2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</row>
    <row r="915" spans="1:56" ht="14.2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</row>
    <row r="916" spans="1:56" ht="14.2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</row>
    <row r="917" spans="1:56" ht="14.2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</row>
    <row r="918" spans="1:56" ht="14.2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</row>
    <row r="919" spans="1:56" ht="14.2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</row>
    <row r="920" spans="1:56" ht="14.2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</row>
    <row r="921" spans="1:56" ht="14.2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</row>
    <row r="922" spans="1:56" ht="14.2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</row>
    <row r="923" spans="1:56" ht="14.2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</row>
    <row r="924" spans="1:56" ht="14.2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</row>
    <row r="925" spans="1:56" ht="14.2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</row>
    <row r="926" spans="1:56" ht="14.2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</row>
    <row r="927" spans="1:56" ht="14.2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</row>
    <row r="928" spans="1:56" ht="14.2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</row>
    <row r="929" spans="1:56" ht="14.2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</row>
    <row r="930" spans="1:56" ht="14.2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</row>
    <row r="931" spans="1:56" ht="14.2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</row>
    <row r="932" spans="1:56" ht="14.2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</row>
    <row r="933" spans="1:56" ht="14.2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</row>
    <row r="934" spans="1:56" ht="14.2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</row>
    <row r="935" spans="1:56" ht="14.2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</row>
    <row r="936" spans="1:56" ht="14.2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</row>
    <row r="937" spans="1:56" ht="14.2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</row>
    <row r="938" spans="1:56" ht="14.2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</row>
    <row r="939" spans="1:56" ht="14.2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</row>
    <row r="940" spans="1:56" ht="14.2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</row>
    <row r="941" spans="1:56" ht="14.2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</row>
    <row r="942" spans="1:56" ht="14.2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</row>
    <row r="943" spans="1:56" ht="14.2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</row>
    <row r="944" spans="1:56" ht="14.2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</row>
    <row r="945" spans="1:56" ht="14.2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</row>
    <row r="946" spans="1:56" ht="14.2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</row>
    <row r="947" spans="1:56" ht="14.2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</row>
    <row r="948" spans="1:56" ht="14.2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</row>
    <row r="949" spans="1:56" ht="14.2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</row>
    <row r="950" spans="1:56" ht="14.2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</row>
    <row r="951" spans="1:56" ht="14.2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</row>
    <row r="952" spans="1:56" ht="14.2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</row>
    <row r="953" spans="1:56" ht="14.2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</row>
    <row r="954" spans="1:56" ht="14.2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</row>
    <row r="955" spans="1:56" ht="14.2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</row>
    <row r="956" spans="1:56" ht="14.2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</row>
    <row r="957" spans="1:56" ht="14.2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</row>
    <row r="958" spans="1:56" ht="14.2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</row>
    <row r="959" spans="1:56" ht="14.2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</row>
    <row r="960" spans="1:56" ht="14.2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</row>
    <row r="961" spans="1:56" ht="14.2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</row>
    <row r="962" spans="1:56" ht="14.2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</row>
    <row r="963" spans="1:56" ht="14.2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</row>
    <row r="964" spans="1:56" ht="14.2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</row>
    <row r="965" spans="1:56" ht="14.2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</row>
    <row r="966" spans="1:56" ht="14.2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</row>
    <row r="967" spans="1:56" ht="14.2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</row>
    <row r="968" spans="1:56" ht="14.2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</row>
    <row r="969" spans="1:56" ht="14.2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</row>
    <row r="970" spans="1:56" ht="14.2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</row>
    <row r="971" spans="1:56" ht="14.2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</row>
    <row r="972" spans="1:56" ht="14.2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</row>
    <row r="973" spans="1:56" ht="14.2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</row>
    <row r="974" spans="1:56" ht="14.2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</row>
    <row r="975" spans="1:56" ht="14.2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</row>
    <row r="976" spans="1:56" ht="14.2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</row>
    <row r="977" spans="1:56" ht="14.2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</row>
    <row r="978" spans="1:56" ht="14.2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</row>
    <row r="979" spans="1:56" ht="14.2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</row>
    <row r="980" spans="1:56" ht="14.2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</row>
    <row r="981" spans="1:56" ht="14.2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</row>
    <row r="982" spans="1:56" ht="14.2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</row>
    <row r="983" spans="1:56" ht="14.2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</row>
    <row r="984" spans="1:56" ht="14.2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</row>
    <row r="985" spans="1:56" ht="14.2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</row>
    <row r="986" spans="1:56" ht="14.2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</row>
    <row r="987" spans="1:56" ht="14.2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</row>
    <row r="988" spans="1:56" ht="14.2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</row>
    <row r="989" spans="1:56" ht="14.2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</row>
    <row r="990" spans="1:56" ht="14.2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</row>
    <row r="991" spans="1:56" ht="14.2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</row>
    <row r="992" spans="1:56" ht="14.2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</row>
    <row r="993" spans="1:56" ht="14.2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</row>
    <row r="994" spans="1:56" ht="14.2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</row>
    <row r="995" spans="1:56" ht="14.2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</row>
    <row r="996" spans="1:56" ht="14.2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</row>
    <row r="997" spans="1:56" ht="14.2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</row>
    <row r="998" spans="1:56" ht="14.2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</row>
    <row r="999" spans="1:56" ht="14.2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</row>
    <row r="1000" spans="1:56" ht="14.2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</row>
    <row r="1001" spans="1:56" ht="14.25" customHeight="1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</row>
    <row r="1002" spans="1:56" ht="14.25" customHeight="1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</row>
    <row r="1003" spans="1:56" ht="14.25" customHeight="1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</row>
    <row r="1004" spans="1:56" ht="14.25" customHeight="1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</row>
    <row r="1005" spans="1:56" ht="14.25" customHeight="1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</row>
    <row r="1006" spans="1:56" ht="14.25" customHeight="1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</row>
    <row r="1007" spans="1:56" ht="14.25" customHeight="1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</row>
    <row r="1008" spans="1:56" ht="14.25" customHeight="1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</row>
    <row r="1009" spans="1:56" ht="14.25" customHeight="1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</row>
    <row r="1010" spans="1:56" ht="14.25" customHeight="1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</row>
    <row r="1011" spans="1:56" ht="14.25" customHeight="1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</row>
    <row r="1012" spans="1:56" ht="14.25" customHeight="1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</row>
    <row r="1013" spans="1:56" ht="14.25" customHeight="1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</row>
    <row r="1014" spans="1:56" ht="14.25" customHeight="1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</row>
    <row r="1015" spans="1:56" ht="14.25" customHeight="1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</row>
    <row r="1016" spans="1:56" ht="14.25" customHeight="1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</row>
    <row r="1017" spans="1:56" ht="14.25" customHeight="1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</row>
    <row r="1018" spans="1:56" ht="14.25" customHeight="1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</row>
    <row r="1019" spans="1:56" ht="14.25" customHeight="1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</row>
    <row r="1020" spans="1:56" ht="14.25" customHeight="1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</row>
    <row r="1021" spans="1:56" ht="14.25" customHeight="1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</row>
    <row r="1022" spans="1:56" ht="14.25" customHeight="1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</row>
    <row r="1023" spans="1:56" ht="14.25" customHeight="1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</row>
    <row r="1024" spans="1:56" ht="14.25" customHeight="1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</row>
    <row r="1025" spans="1:56" ht="14.25" customHeight="1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</row>
    <row r="1026" spans="1:56" ht="14.25" customHeight="1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</row>
    <row r="1027" spans="1:56" ht="14.25" customHeight="1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</row>
    <row r="1028" spans="1:56" ht="14.25" customHeight="1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</row>
    <row r="1029" spans="1:56" ht="14.25" customHeight="1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</row>
    <row r="1030" spans="1:56" ht="14.25" customHeight="1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</row>
    <row r="1031" spans="1:56" ht="14.25" customHeight="1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</row>
    <row r="1032" spans="1:56" ht="14.25" customHeight="1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</row>
    <row r="1033" spans="1:56" ht="14.25" customHeight="1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</row>
    <row r="1034" spans="1:56" ht="14.25" customHeight="1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</row>
    <row r="1035" spans="1:56" ht="14.25" customHeight="1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</row>
    <row r="1036" spans="1:56" ht="14.25" customHeight="1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</row>
    <row r="1037" spans="1:56" ht="14.25" customHeight="1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</row>
    <row r="1038" spans="1:56" ht="14.25" customHeight="1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</row>
    <row r="1039" spans="1:56" ht="14.25" customHeight="1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</row>
    <row r="1040" spans="1:56" ht="14.25" customHeight="1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</row>
    <row r="1041" spans="1:56" ht="14.25" customHeight="1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</row>
    <row r="1042" spans="1:56" ht="14.25" customHeight="1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</row>
    <row r="1043" spans="1:56" ht="14.25" customHeight="1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</row>
    <row r="1044" spans="1:56" ht="14.25" customHeight="1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</row>
    <row r="1045" spans="1:56" ht="14.25" customHeight="1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</row>
    <row r="1046" spans="1:56" ht="14.25" customHeight="1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</row>
    <row r="1047" spans="1:56" ht="14.25" customHeight="1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</row>
    <row r="1048" spans="1:56" ht="14.25" customHeight="1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</row>
    <row r="1049" spans="1:56" ht="14.25" customHeight="1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</row>
    <row r="1050" spans="1:56" ht="14.25" customHeight="1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</row>
    <row r="1051" spans="1:56" ht="14.25" customHeight="1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</row>
    <row r="1052" spans="1:56" ht="14.25" customHeight="1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</row>
    <row r="1053" spans="1:56" ht="14.25" customHeight="1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</row>
    <row r="1054" spans="1:56" ht="14.25" customHeight="1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</row>
    <row r="1055" spans="1:56" ht="14.25" customHeight="1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</row>
    <row r="1056" spans="1:56" ht="14.25" customHeight="1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</row>
    <row r="1057" spans="1:56" ht="14.25" customHeight="1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</row>
    <row r="1058" spans="1:56" ht="14.25" customHeight="1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</row>
    <row r="1059" spans="1:56" ht="14.25" customHeight="1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</row>
    <row r="1060" spans="1:56" ht="14.25" customHeight="1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</row>
    <row r="1061" spans="1:56" ht="14.25" customHeight="1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</row>
    <row r="1062" spans="1:56" ht="14.25" customHeight="1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</row>
    <row r="1063" spans="1:56" ht="14.25" customHeight="1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</row>
    <row r="1064" spans="1:56" ht="14.25" customHeight="1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</row>
    <row r="1065" spans="1:56" ht="14.25" customHeight="1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</row>
    <row r="1066" spans="1:56" ht="14.25" customHeight="1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</row>
    <row r="1067" spans="1:56" ht="14.25" customHeight="1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</row>
    <row r="1068" spans="1:56" ht="14.25" customHeight="1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</row>
    <row r="1069" spans="1:56" ht="14.25" customHeight="1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</row>
    <row r="1070" spans="1:56" ht="14.25" customHeight="1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</row>
    <row r="1071" spans="1:56" ht="14.25" customHeight="1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</row>
    <row r="1072" spans="1:56" ht="14.25" customHeight="1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</row>
    <row r="1073" spans="1:56" ht="14.25" customHeight="1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</row>
    <row r="1074" spans="1:56" ht="14.25" customHeight="1">
      <c r="A1074" s="29"/>
      <c r="B1074" s="29"/>
      <c r="C1074" s="29"/>
      <c r="D1074" s="37" t="s">
        <v>35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</row>
    <row r="1075" spans="1:56" ht="14.25" customHeight="1">
      <c r="A1075" s="29"/>
      <c r="B1075" s="29"/>
      <c r="C1075" s="29"/>
      <c r="D1075" s="38">
        <v>1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</row>
    <row r="1076" spans="1:56" ht="14.25" customHeight="1">
      <c r="A1076" s="29"/>
      <c r="B1076" s="29"/>
      <c r="C1076" s="29"/>
      <c r="D1076" s="38">
        <v>2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</row>
    <row r="1077" spans="1:56" ht="14.25" customHeight="1">
      <c r="A1077" s="29"/>
      <c r="B1077" s="29"/>
      <c r="C1077" s="29"/>
      <c r="D1077" s="38">
        <v>3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</row>
    <row r="1078" spans="1:56" ht="14.25" customHeight="1">
      <c r="A1078" s="29"/>
      <c r="B1078" s="29"/>
      <c r="C1078" s="29"/>
      <c r="D1078" s="38">
        <v>4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</row>
    <row r="1079" spans="1:56" ht="14.25" customHeight="1">
      <c r="A1079" s="29"/>
      <c r="B1079" s="29"/>
      <c r="C1079" s="29"/>
      <c r="D1079" s="38">
        <v>5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</row>
    <row r="1080" spans="1:56" ht="14.25" customHeight="1">
      <c r="A1080" s="29"/>
      <c r="B1080" s="29"/>
      <c r="C1080" s="29"/>
      <c r="D1080" s="38">
        <v>6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</row>
    <row r="1081" spans="1:56" ht="14.25" customHeight="1">
      <c r="A1081" s="29"/>
      <c r="B1081" s="29"/>
      <c r="C1081" s="29"/>
      <c r="D1081" s="38">
        <v>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</row>
    <row r="1082" spans="1:56" ht="14.25" customHeight="1">
      <c r="A1082" s="29"/>
      <c r="B1082" s="29"/>
      <c r="C1082" s="29"/>
      <c r="D1082" s="38">
        <v>8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</row>
    <row r="1083" spans="1:56" ht="14.25" customHeight="1">
      <c r="A1083" s="29"/>
      <c r="B1083" s="29"/>
      <c r="C1083" s="29"/>
      <c r="D1083" s="38">
        <v>9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</row>
    <row r="1084" spans="1:56" ht="14.25" customHeight="1">
      <c r="A1084" s="29"/>
      <c r="B1084" s="29"/>
      <c r="C1084" s="29"/>
      <c r="D1084" s="38">
        <v>10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</row>
    <row r="1085" spans="1:56" ht="14.25" customHeight="1">
      <c r="A1085" s="29"/>
      <c r="B1085" s="29"/>
      <c r="C1085" s="29"/>
      <c r="D1085" s="38">
        <v>11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</row>
    <row r="1086" spans="1:56" ht="14.25" customHeight="1">
      <c r="A1086" s="29"/>
      <c r="B1086" s="29"/>
      <c r="C1086" s="29"/>
      <c r="D1086" s="38">
        <v>12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</row>
    <row r="1087" spans="1:56" ht="14.25" customHeight="1">
      <c r="A1087" s="29"/>
      <c r="B1087" s="29"/>
      <c r="C1087" s="29"/>
      <c r="D1087" s="38">
        <v>13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</row>
    <row r="1088" spans="1:56" ht="14.25" customHeight="1">
      <c r="A1088" s="29"/>
      <c r="B1088" s="29"/>
      <c r="C1088" s="29"/>
      <c r="D1088" s="38">
        <v>14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</row>
    <row r="1089" spans="1:56" ht="14.25" customHeight="1">
      <c r="A1089" s="29"/>
      <c r="B1089" s="29"/>
      <c r="C1089" s="29"/>
      <c r="D1089" s="38">
        <v>15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</row>
    <row r="1090" spans="1:56" ht="14.25" customHeight="1">
      <c r="A1090" s="29"/>
      <c r="B1090" s="29"/>
      <c r="C1090" s="29"/>
      <c r="D1090" s="38">
        <v>16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</row>
    <row r="1091" spans="1:56" ht="14.25" customHeight="1">
      <c r="A1091" s="29"/>
      <c r="B1091" s="29"/>
      <c r="C1091" s="29"/>
      <c r="D1091" s="38">
        <v>17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</row>
    <row r="1092" spans="1:56" ht="14.25" customHeight="1">
      <c r="A1092" s="29"/>
      <c r="B1092" s="29"/>
      <c r="C1092" s="29"/>
      <c r="D1092" s="38">
        <v>18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</row>
    <row r="1093" spans="1:56" ht="14.25" customHeight="1">
      <c r="A1093" s="29"/>
      <c r="B1093" s="29"/>
      <c r="C1093" s="29"/>
      <c r="D1093" s="38">
        <v>19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</row>
    <row r="1094" spans="1:56" ht="14.25" customHeight="1">
      <c r="A1094" s="29"/>
      <c r="B1094" s="29"/>
      <c r="C1094" s="29"/>
      <c r="D1094" s="38">
        <v>20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</row>
    <row r="1095" spans="1:56" ht="14.25" customHeight="1">
      <c r="A1095" s="29"/>
      <c r="B1095" s="29"/>
      <c r="C1095" s="29"/>
      <c r="D1095" s="38">
        <v>21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</row>
    <row r="1096" spans="1:56" ht="14.25" customHeight="1">
      <c r="A1096" s="29"/>
      <c r="B1096" s="29"/>
      <c r="C1096" s="29"/>
      <c r="D1096" s="38">
        <v>22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</row>
    <row r="1097" spans="1:56" ht="14.25" customHeight="1">
      <c r="A1097" s="29"/>
      <c r="B1097" s="29"/>
      <c r="C1097" s="29"/>
      <c r="D1097" s="38">
        <v>23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</row>
    <row r="1098" spans="1:56" ht="14.25" customHeight="1">
      <c r="A1098" s="29"/>
      <c r="B1098" s="29"/>
      <c r="C1098" s="29"/>
      <c r="D1098" s="38">
        <v>24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</row>
    <row r="1099" spans="1:56" ht="14.25" customHeight="1">
      <c r="A1099" s="29"/>
      <c r="B1099" s="29"/>
      <c r="C1099" s="29"/>
      <c r="D1099" s="38">
        <v>25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</row>
    <row r="1100" spans="1:56" ht="14.25" customHeight="1">
      <c r="A1100" s="29"/>
      <c r="B1100" s="29"/>
      <c r="C1100" s="29"/>
      <c r="D1100" s="38">
        <v>26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</row>
    <row r="1101" spans="1:56" ht="14.25" customHeight="1">
      <c r="A1101" s="29"/>
      <c r="B1101" s="29"/>
      <c r="C1101" s="29"/>
      <c r="D1101" s="38">
        <v>27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</row>
    <row r="1102" spans="1:56" ht="14.25" customHeight="1">
      <c r="A1102" s="29"/>
      <c r="B1102" s="29"/>
      <c r="C1102" s="29"/>
      <c r="D1102" s="38">
        <v>28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</row>
    <row r="1103" spans="1:56" ht="14.25" customHeight="1">
      <c r="A1103" s="29"/>
      <c r="B1103" s="29"/>
      <c r="C1103" s="29"/>
      <c r="D1103" s="38">
        <v>29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</row>
    <row r="1104" spans="1:56" ht="14.25" customHeight="1">
      <c r="A1104" s="29"/>
      <c r="B1104" s="29"/>
      <c r="C1104" s="29"/>
      <c r="D1104" s="38">
        <v>30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</row>
    <row r="1105" spans="1:56" ht="14.25" customHeight="1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</row>
    <row r="1106" spans="1:56" ht="14.25" customHeight="1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</row>
    <row r="1107" spans="1:56" ht="14.25" customHeight="1">
      <c r="A1107" s="29"/>
      <c r="B1107" s="29"/>
      <c r="C1107" s="29"/>
      <c r="D1107" s="35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</row>
    <row r="1108" spans="1:56" ht="14.25" customHeight="1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</row>
  </sheetData>
  <sheetProtection sheet="1" objects="1" scenarios="1"/>
  <mergeCells count="9">
    <mergeCell ref="J6:J7"/>
    <mergeCell ref="K6:K7"/>
    <mergeCell ref="A1:K1"/>
    <mergeCell ref="A2:K2"/>
    <mergeCell ref="B6:B7"/>
    <mergeCell ref="F6:F7"/>
    <mergeCell ref="G6:G7"/>
    <mergeCell ref="H6:H7"/>
    <mergeCell ref="I6:I7"/>
  </mergeCells>
  <dataValidations count="4">
    <dataValidation type="decimal" allowBlank="1" showErrorMessage="1" errorTitle="ERRORE" error="Formato o numero inserito non valido!" sqref="C8:D28">
      <formula1>1</formula1>
      <formula2>1000</formula2>
    </dataValidation>
    <dataValidation type="decimal" allowBlank="1" showErrorMessage="1" errorTitle="ERRORE" error="Il valore inserito è maggiore rispetto al numero di allievi previsti in progetto oppure non è stato inserito alcun valore come allievi previsti!" sqref="E8:E28">
      <formula1>1</formula1>
      <formula2>D8</formula2>
    </dataValidation>
    <dataValidation type="list" allowBlank="1" showErrorMessage="1" sqref="B29">
      <formula1>$B$66:$B$70</formula1>
    </dataValidation>
    <dataValidation type="decimal" allowBlank="1" showInputMessage="1" showErrorMessage="1" prompt="ERRORE - Importo o formato non valido!" sqref="D4">
      <formula1>1</formula1>
      <formula2>1000000</formula2>
    </dataValidation>
  </dataValidations>
  <printOptions/>
  <pageMargins left="0.7086614173228347" right="0.7086614173228347" top="0.7480314960629921" bottom="0.7480314960629921" header="0" footer="0"/>
  <pageSetup blackAndWhite="1" fitToHeight="1" fitToWidth="1" horizontalDpi="600" verticalDpi="600" orientation="landscape" paperSize="9" scale="56" r:id="rId2"/>
  <headerFooter>
    <oddHeader>&amp;RAllegato 1 - Prospetto di  simulazione costo a preventivo e consuntivo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BE1109"/>
  <sheetViews>
    <sheetView workbookViewId="0" topLeftCell="A1">
      <selection activeCell="A1" sqref="A1:L29"/>
    </sheetView>
  </sheetViews>
  <sheetFormatPr defaultColWidth="12.625" defaultRowHeight="15" customHeight="1"/>
  <cols>
    <col min="1" max="1" width="32.125" style="0" customWidth="1"/>
    <col min="2" max="2" width="11.75390625" style="0" customWidth="1"/>
    <col min="3" max="3" width="13.00390625" style="0" customWidth="1"/>
    <col min="4" max="4" width="9.00390625" style="0" customWidth="1"/>
    <col min="5" max="5" width="14.25390625" style="0" customWidth="1"/>
    <col min="6" max="6" width="14.00390625" style="0" customWidth="1"/>
    <col min="7" max="7" width="10.125" style="0" customWidth="1"/>
    <col min="8" max="8" width="11.875" style="0" customWidth="1"/>
    <col min="9" max="9" width="13.50390625" style="0" customWidth="1"/>
    <col min="10" max="10" width="11.625" style="0" customWidth="1"/>
    <col min="11" max="11" width="11.125" style="0" customWidth="1"/>
    <col min="12" max="12" width="14.00390625" style="0" customWidth="1"/>
    <col min="13" max="14" width="8.00390625" style="0" customWidth="1"/>
    <col min="15" max="15" width="8.125" style="0" customWidth="1"/>
    <col min="16" max="16" width="9.625" style="0" customWidth="1"/>
    <col min="17" max="54" width="8.00390625" style="0" customWidth="1"/>
    <col min="55" max="55" width="8.875" style="0" customWidth="1"/>
    <col min="56" max="57" width="8.00390625" style="0" customWidth="1"/>
  </cols>
  <sheetData>
    <row r="1" spans="1:57" ht="21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.75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27" customHeight="1">
      <c r="A4" s="2" t="s">
        <v>4</v>
      </c>
      <c r="B4" s="2"/>
      <c r="C4" s="2"/>
      <c r="D4" s="1"/>
      <c r="E4" s="3" t="s">
        <v>5</v>
      </c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2.25" customHeight="1">
      <c r="A6" s="5" t="s">
        <v>6</v>
      </c>
      <c r="B6" s="63" t="s">
        <v>7</v>
      </c>
      <c r="C6" s="5" t="s">
        <v>8</v>
      </c>
      <c r="D6" s="5" t="s">
        <v>9</v>
      </c>
      <c r="E6" s="63" t="s">
        <v>10</v>
      </c>
      <c r="F6" s="63" t="s">
        <v>11</v>
      </c>
      <c r="G6" s="5" t="s">
        <v>12</v>
      </c>
      <c r="H6" s="58" t="s">
        <v>24</v>
      </c>
      <c r="I6" s="58" t="s">
        <v>25</v>
      </c>
      <c r="J6" s="58" t="s">
        <v>26</v>
      </c>
      <c r="K6" s="58" t="s">
        <v>27</v>
      </c>
      <c r="L6" s="58" t="s">
        <v>21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01.25" customHeight="1">
      <c r="A7" s="7" t="s">
        <v>23</v>
      </c>
      <c r="B7" s="59"/>
      <c r="C7" s="7" t="s">
        <v>28</v>
      </c>
      <c r="D7" s="7" t="s">
        <v>29</v>
      </c>
      <c r="E7" s="59"/>
      <c r="F7" s="59"/>
      <c r="G7" s="7" t="s">
        <v>30</v>
      </c>
      <c r="H7" s="59"/>
      <c r="I7" s="59"/>
      <c r="J7" s="59"/>
      <c r="K7" s="59"/>
      <c r="L7" s="5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24.75" customHeight="1">
      <c r="A8" s="22"/>
      <c r="B8" s="8" t="s">
        <v>33</v>
      </c>
      <c r="C8" s="24"/>
      <c r="D8" s="24"/>
      <c r="E8" s="8">
        <f aca="true" t="shared" si="0" ref="E8:E28">D8*80%</f>
        <v>0</v>
      </c>
      <c r="F8" s="8">
        <f aca="true" t="shared" si="1" ref="F8:F28">CEILING(E8,1)</f>
        <v>0</v>
      </c>
      <c r="G8" s="24"/>
      <c r="H8" s="47">
        <f aca="true" t="shared" si="2" ref="H8:H28">IF(OR(ISBLANK($F$4),ISBLANK(A8),ISBLANK(C8),ISBLANK(D8)),,$O$8)</f>
        <v>0</v>
      </c>
      <c r="I8" s="39">
        <f aca="true" t="shared" si="3" ref="I8:I28">IF(OR(ISBLANK($F$4),ISBLANK(A8),ISBLANK(C8),ISBLANK(D8)),,$F$4/COUNT($D$8:$D$28))</f>
        <v>0</v>
      </c>
      <c r="J8" s="28">
        <f aca="true" t="shared" si="4" ref="J8:J28">IF(OR(ISBLANK(A8),ISBLANK(G8),G8&lt;=0),,IF(G8/F8&lt;1,((I8/D8)*G8)+(I8*0.2),I8))</f>
        <v>0</v>
      </c>
      <c r="K8" s="39">
        <f aca="true" t="shared" si="5" ref="K8:K28">_xlfn.IFERROR((I8-J8)/I8*100,0)</f>
        <v>0</v>
      </c>
      <c r="L8" s="28">
        <f aca="true" t="shared" si="6" ref="L8:L28">J8</f>
        <v>0</v>
      </c>
      <c r="M8" s="10"/>
      <c r="N8" s="1"/>
      <c r="O8" s="11">
        <v>3500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9">
        <f aca="true" t="shared" si="7" ref="BC8:BC29">IF(G8&lt;F8,I8/D8*G8,I8)</f>
        <v>0</v>
      </c>
      <c r="BD8" s="1"/>
      <c r="BE8" s="1">
        <f aca="true" t="shared" si="8" ref="BE8:BE29">C8*D8</f>
        <v>0</v>
      </c>
    </row>
    <row r="9" spans="1:57" ht="24.75" customHeight="1">
      <c r="A9" s="22"/>
      <c r="B9" s="8" t="s">
        <v>33</v>
      </c>
      <c r="C9" s="24"/>
      <c r="D9" s="24"/>
      <c r="E9" s="8">
        <f t="shared" si="0"/>
        <v>0</v>
      </c>
      <c r="F9" s="8">
        <f t="shared" si="1"/>
        <v>0</v>
      </c>
      <c r="G9" s="24"/>
      <c r="H9" s="47">
        <f t="shared" si="2"/>
        <v>0</v>
      </c>
      <c r="I9" s="39">
        <f t="shared" si="3"/>
        <v>0</v>
      </c>
      <c r="J9" s="28">
        <f t="shared" si="4"/>
        <v>0</v>
      </c>
      <c r="K9" s="39">
        <f t="shared" si="5"/>
        <v>0</v>
      </c>
      <c r="L9" s="28">
        <f t="shared" si="6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9">
        <f t="shared" si="7"/>
        <v>0</v>
      </c>
      <c r="BD9" s="1"/>
      <c r="BE9" s="1">
        <f t="shared" si="8"/>
        <v>0</v>
      </c>
    </row>
    <row r="10" spans="1:57" ht="24.75" customHeight="1">
      <c r="A10" s="22"/>
      <c r="B10" s="8" t="s">
        <v>33</v>
      </c>
      <c r="C10" s="24"/>
      <c r="D10" s="24"/>
      <c r="E10" s="8">
        <f t="shared" si="0"/>
        <v>0</v>
      </c>
      <c r="F10" s="8">
        <f t="shared" si="1"/>
        <v>0</v>
      </c>
      <c r="G10" s="24"/>
      <c r="H10" s="47">
        <f t="shared" si="2"/>
        <v>0</v>
      </c>
      <c r="I10" s="39">
        <f t="shared" si="3"/>
        <v>0</v>
      </c>
      <c r="J10" s="28">
        <f t="shared" si="4"/>
        <v>0</v>
      </c>
      <c r="K10" s="39">
        <f t="shared" si="5"/>
        <v>0</v>
      </c>
      <c r="L10" s="28">
        <f t="shared" si="6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9">
        <f t="shared" si="7"/>
        <v>0</v>
      </c>
      <c r="BD10" s="1"/>
      <c r="BE10" s="1">
        <f t="shared" si="8"/>
        <v>0</v>
      </c>
    </row>
    <row r="11" spans="1:57" ht="24.75" customHeight="1">
      <c r="A11" s="22"/>
      <c r="B11" s="8" t="s">
        <v>33</v>
      </c>
      <c r="C11" s="24"/>
      <c r="D11" s="24"/>
      <c r="E11" s="8">
        <f t="shared" si="0"/>
        <v>0</v>
      </c>
      <c r="F11" s="8">
        <f t="shared" si="1"/>
        <v>0</v>
      </c>
      <c r="G11" s="24"/>
      <c r="H11" s="47">
        <f t="shared" si="2"/>
        <v>0</v>
      </c>
      <c r="I11" s="39">
        <f t="shared" si="3"/>
        <v>0</v>
      </c>
      <c r="J11" s="28">
        <f t="shared" si="4"/>
        <v>0</v>
      </c>
      <c r="K11" s="39">
        <f t="shared" si="5"/>
        <v>0</v>
      </c>
      <c r="L11" s="28">
        <f t="shared" si="6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9">
        <f t="shared" si="7"/>
        <v>0</v>
      </c>
      <c r="BD11" s="1"/>
      <c r="BE11" s="1">
        <f t="shared" si="8"/>
        <v>0</v>
      </c>
    </row>
    <row r="12" spans="1:57" ht="24.75" customHeight="1">
      <c r="A12" s="22"/>
      <c r="B12" s="8" t="s">
        <v>33</v>
      </c>
      <c r="C12" s="24"/>
      <c r="D12" s="24"/>
      <c r="E12" s="8">
        <f t="shared" si="0"/>
        <v>0</v>
      </c>
      <c r="F12" s="8">
        <f t="shared" si="1"/>
        <v>0</v>
      </c>
      <c r="G12" s="24"/>
      <c r="H12" s="47">
        <f t="shared" si="2"/>
        <v>0</v>
      </c>
      <c r="I12" s="39">
        <f t="shared" si="3"/>
        <v>0</v>
      </c>
      <c r="J12" s="28">
        <f t="shared" si="4"/>
        <v>0</v>
      </c>
      <c r="K12" s="39">
        <f t="shared" si="5"/>
        <v>0</v>
      </c>
      <c r="L12" s="28">
        <f t="shared" si="6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9">
        <f t="shared" si="7"/>
        <v>0</v>
      </c>
      <c r="BD12" s="1"/>
      <c r="BE12" s="1">
        <f t="shared" si="8"/>
        <v>0</v>
      </c>
    </row>
    <row r="13" spans="1:57" ht="24.75" customHeight="1">
      <c r="A13" s="22"/>
      <c r="B13" s="8" t="s">
        <v>33</v>
      </c>
      <c r="C13" s="24"/>
      <c r="D13" s="24"/>
      <c r="E13" s="8">
        <f t="shared" si="0"/>
        <v>0</v>
      </c>
      <c r="F13" s="8">
        <f t="shared" si="1"/>
        <v>0</v>
      </c>
      <c r="G13" s="24"/>
      <c r="H13" s="47">
        <f t="shared" si="2"/>
        <v>0</v>
      </c>
      <c r="I13" s="39">
        <f t="shared" si="3"/>
        <v>0</v>
      </c>
      <c r="J13" s="28">
        <f t="shared" si="4"/>
        <v>0</v>
      </c>
      <c r="K13" s="39">
        <f t="shared" si="5"/>
        <v>0</v>
      </c>
      <c r="L13" s="28">
        <f t="shared" si="6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9">
        <f t="shared" si="7"/>
        <v>0</v>
      </c>
      <c r="BD13" s="1"/>
      <c r="BE13" s="1">
        <f t="shared" si="8"/>
        <v>0</v>
      </c>
    </row>
    <row r="14" spans="1:57" ht="24.75" customHeight="1">
      <c r="A14" s="22"/>
      <c r="B14" s="8" t="s">
        <v>33</v>
      </c>
      <c r="C14" s="24"/>
      <c r="D14" s="24"/>
      <c r="E14" s="8">
        <f t="shared" si="0"/>
        <v>0</v>
      </c>
      <c r="F14" s="8">
        <f t="shared" si="1"/>
        <v>0</v>
      </c>
      <c r="G14" s="24"/>
      <c r="H14" s="47">
        <f t="shared" si="2"/>
        <v>0</v>
      </c>
      <c r="I14" s="39">
        <f t="shared" si="3"/>
        <v>0</v>
      </c>
      <c r="J14" s="28">
        <f t="shared" si="4"/>
        <v>0</v>
      </c>
      <c r="K14" s="39">
        <f t="shared" si="5"/>
        <v>0</v>
      </c>
      <c r="L14" s="28">
        <f t="shared" si="6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9">
        <f t="shared" si="7"/>
        <v>0</v>
      </c>
      <c r="BD14" s="1"/>
      <c r="BE14" s="1">
        <f t="shared" si="8"/>
        <v>0</v>
      </c>
    </row>
    <row r="15" spans="1:57" ht="24.75" customHeight="1">
      <c r="A15" s="22"/>
      <c r="B15" s="8" t="s">
        <v>33</v>
      </c>
      <c r="C15" s="24"/>
      <c r="D15" s="24"/>
      <c r="E15" s="8">
        <f t="shared" si="0"/>
        <v>0</v>
      </c>
      <c r="F15" s="8">
        <f t="shared" si="1"/>
        <v>0</v>
      </c>
      <c r="G15" s="24"/>
      <c r="H15" s="47">
        <f t="shared" si="2"/>
        <v>0</v>
      </c>
      <c r="I15" s="39">
        <f t="shared" si="3"/>
        <v>0</v>
      </c>
      <c r="J15" s="28">
        <f t="shared" si="4"/>
        <v>0</v>
      </c>
      <c r="K15" s="39">
        <f t="shared" si="5"/>
        <v>0</v>
      </c>
      <c r="L15" s="28">
        <f t="shared" si="6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9">
        <f t="shared" si="7"/>
        <v>0</v>
      </c>
      <c r="BD15" s="1"/>
      <c r="BE15" s="1">
        <f t="shared" si="8"/>
        <v>0</v>
      </c>
    </row>
    <row r="16" spans="1:57" ht="24.75" customHeight="1">
      <c r="A16" s="22"/>
      <c r="B16" s="8" t="s">
        <v>33</v>
      </c>
      <c r="C16" s="24"/>
      <c r="D16" s="24"/>
      <c r="E16" s="8">
        <f t="shared" si="0"/>
        <v>0</v>
      </c>
      <c r="F16" s="8">
        <f t="shared" si="1"/>
        <v>0</v>
      </c>
      <c r="G16" s="24"/>
      <c r="H16" s="47">
        <f t="shared" si="2"/>
        <v>0</v>
      </c>
      <c r="I16" s="39">
        <f t="shared" si="3"/>
        <v>0</v>
      </c>
      <c r="J16" s="28">
        <f t="shared" si="4"/>
        <v>0</v>
      </c>
      <c r="K16" s="39">
        <f t="shared" si="5"/>
        <v>0</v>
      </c>
      <c r="L16" s="28">
        <f t="shared" si="6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9">
        <f t="shared" si="7"/>
        <v>0</v>
      </c>
      <c r="BD16" s="1"/>
      <c r="BE16" s="1">
        <f t="shared" si="8"/>
        <v>0</v>
      </c>
    </row>
    <row r="17" spans="1:57" ht="24.75" customHeight="1">
      <c r="A17" s="22"/>
      <c r="B17" s="8" t="s">
        <v>33</v>
      </c>
      <c r="C17" s="24"/>
      <c r="D17" s="24"/>
      <c r="E17" s="8">
        <f t="shared" si="0"/>
        <v>0</v>
      </c>
      <c r="F17" s="8">
        <f t="shared" si="1"/>
        <v>0</v>
      </c>
      <c r="G17" s="24"/>
      <c r="H17" s="47">
        <f t="shared" si="2"/>
        <v>0</v>
      </c>
      <c r="I17" s="39">
        <f t="shared" si="3"/>
        <v>0</v>
      </c>
      <c r="J17" s="28">
        <f t="shared" si="4"/>
        <v>0</v>
      </c>
      <c r="K17" s="39">
        <f t="shared" si="5"/>
        <v>0</v>
      </c>
      <c r="L17" s="28">
        <f t="shared" si="6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9">
        <f t="shared" si="7"/>
        <v>0</v>
      </c>
      <c r="BD17" s="1"/>
      <c r="BE17" s="1">
        <f t="shared" si="8"/>
        <v>0</v>
      </c>
    </row>
    <row r="18" spans="1:57" ht="24.75" customHeight="1">
      <c r="A18" s="22"/>
      <c r="B18" s="8" t="s">
        <v>33</v>
      </c>
      <c r="C18" s="24"/>
      <c r="D18" s="24"/>
      <c r="E18" s="8">
        <f t="shared" si="0"/>
        <v>0</v>
      </c>
      <c r="F18" s="8">
        <f t="shared" si="1"/>
        <v>0</v>
      </c>
      <c r="G18" s="24"/>
      <c r="H18" s="47">
        <f t="shared" si="2"/>
        <v>0</v>
      </c>
      <c r="I18" s="39">
        <f t="shared" si="3"/>
        <v>0</v>
      </c>
      <c r="J18" s="28">
        <f t="shared" si="4"/>
        <v>0</v>
      </c>
      <c r="K18" s="39">
        <f t="shared" si="5"/>
        <v>0</v>
      </c>
      <c r="L18" s="28">
        <f t="shared" si="6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9">
        <f t="shared" si="7"/>
        <v>0</v>
      </c>
      <c r="BD18" s="1"/>
      <c r="BE18" s="1">
        <f t="shared" si="8"/>
        <v>0</v>
      </c>
    </row>
    <row r="19" spans="1:57" ht="24.75" customHeight="1">
      <c r="A19" s="22"/>
      <c r="B19" s="8" t="s">
        <v>33</v>
      </c>
      <c r="C19" s="24"/>
      <c r="D19" s="24"/>
      <c r="E19" s="8">
        <f t="shared" si="0"/>
        <v>0</v>
      </c>
      <c r="F19" s="8">
        <f t="shared" si="1"/>
        <v>0</v>
      </c>
      <c r="G19" s="24"/>
      <c r="H19" s="47">
        <f t="shared" si="2"/>
        <v>0</v>
      </c>
      <c r="I19" s="39">
        <f t="shared" si="3"/>
        <v>0</v>
      </c>
      <c r="J19" s="28">
        <f t="shared" si="4"/>
        <v>0</v>
      </c>
      <c r="K19" s="39">
        <f t="shared" si="5"/>
        <v>0</v>
      </c>
      <c r="L19" s="28">
        <f t="shared" si="6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9">
        <f t="shared" si="7"/>
        <v>0</v>
      </c>
      <c r="BD19" s="1"/>
      <c r="BE19" s="1">
        <f t="shared" si="8"/>
        <v>0</v>
      </c>
    </row>
    <row r="20" spans="1:57" ht="24.75" customHeight="1">
      <c r="A20" s="22"/>
      <c r="B20" s="8" t="s">
        <v>33</v>
      </c>
      <c r="C20" s="24"/>
      <c r="D20" s="24"/>
      <c r="E20" s="8">
        <f t="shared" si="0"/>
        <v>0</v>
      </c>
      <c r="F20" s="8">
        <f t="shared" si="1"/>
        <v>0</v>
      </c>
      <c r="G20" s="24"/>
      <c r="H20" s="47">
        <f t="shared" si="2"/>
        <v>0</v>
      </c>
      <c r="I20" s="39">
        <f t="shared" si="3"/>
        <v>0</v>
      </c>
      <c r="J20" s="28">
        <f t="shared" si="4"/>
        <v>0</v>
      </c>
      <c r="K20" s="39">
        <f t="shared" si="5"/>
        <v>0</v>
      </c>
      <c r="L20" s="28">
        <f t="shared" si="6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9">
        <f t="shared" si="7"/>
        <v>0</v>
      </c>
      <c r="BD20" s="1"/>
      <c r="BE20" s="1">
        <f t="shared" si="8"/>
        <v>0</v>
      </c>
    </row>
    <row r="21" spans="1:57" ht="24.75" customHeight="1">
      <c r="A21" s="22"/>
      <c r="B21" s="8" t="s">
        <v>33</v>
      </c>
      <c r="C21" s="24"/>
      <c r="D21" s="24"/>
      <c r="E21" s="8">
        <f t="shared" si="0"/>
        <v>0</v>
      </c>
      <c r="F21" s="8">
        <f t="shared" si="1"/>
        <v>0</v>
      </c>
      <c r="G21" s="24"/>
      <c r="H21" s="47">
        <f t="shared" si="2"/>
        <v>0</v>
      </c>
      <c r="I21" s="39">
        <f t="shared" si="3"/>
        <v>0</v>
      </c>
      <c r="J21" s="28">
        <f t="shared" si="4"/>
        <v>0</v>
      </c>
      <c r="K21" s="39">
        <f t="shared" si="5"/>
        <v>0</v>
      </c>
      <c r="L21" s="28">
        <f t="shared" si="6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9">
        <f t="shared" si="7"/>
        <v>0</v>
      </c>
      <c r="BD21" s="1"/>
      <c r="BE21" s="1">
        <f t="shared" si="8"/>
        <v>0</v>
      </c>
    </row>
    <row r="22" spans="1:57" ht="24.75" customHeight="1">
      <c r="A22" s="22"/>
      <c r="B22" s="8" t="s">
        <v>33</v>
      </c>
      <c r="C22" s="24"/>
      <c r="D22" s="24"/>
      <c r="E22" s="8">
        <f t="shared" si="0"/>
        <v>0</v>
      </c>
      <c r="F22" s="8">
        <f t="shared" si="1"/>
        <v>0</v>
      </c>
      <c r="G22" s="24"/>
      <c r="H22" s="47">
        <f t="shared" si="2"/>
        <v>0</v>
      </c>
      <c r="I22" s="39">
        <f t="shared" si="3"/>
        <v>0</v>
      </c>
      <c r="J22" s="28">
        <f t="shared" si="4"/>
        <v>0</v>
      </c>
      <c r="K22" s="39">
        <f t="shared" si="5"/>
        <v>0</v>
      </c>
      <c r="L22" s="28">
        <f t="shared" si="6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9">
        <f t="shared" si="7"/>
        <v>0</v>
      </c>
      <c r="BD22" s="1"/>
      <c r="BE22" s="1">
        <f t="shared" si="8"/>
        <v>0</v>
      </c>
    </row>
    <row r="23" spans="1:57" ht="24.75" customHeight="1">
      <c r="A23" s="22"/>
      <c r="B23" s="8" t="s">
        <v>33</v>
      </c>
      <c r="C23" s="24"/>
      <c r="D23" s="24"/>
      <c r="E23" s="8">
        <f t="shared" si="0"/>
        <v>0</v>
      </c>
      <c r="F23" s="8">
        <f t="shared" si="1"/>
        <v>0</v>
      </c>
      <c r="G23" s="24"/>
      <c r="H23" s="47">
        <f t="shared" si="2"/>
        <v>0</v>
      </c>
      <c r="I23" s="39">
        <f t="shared" si="3"/>
        <v>0</v>
      </c>
      <c r="J23" s="28">
        <f t="shared" si="4"/>
        <v>0</v>
      </c>
      <c r="K23" s="39">
        <f t="shared" si="5"/>
        <v>0</v>
      </c>
      <c r="L23" s="28">
        <f t="shared" si="6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9">
        <f t="shared" si="7"/>
        <v>0</v>
      </c>
      <c r="BD23" s="1"/>
      <c r="BE23" s="1">
        <f t="shared" si="8"/>
        <v>0</v>
      </c>
    </row>
    <row r="24" spans="1:57" ht="24.75" customHeight="1">
      <c r="A24" s="22"/>
      <c r="B24" s="8" t="s">
        <v>33</v>
      </c>
      <c r="C24" s="24"/>
      <c r="D24" s="24"/>
      <c r="E24" s="8">
        <f t="shared" si="0"/>
        <v>0</v>
      </c>
      <c r="F24" s="8">
        <f t="shared" si="1"/>
        <v>0</v>
      </c>
      <c r="G24" s="24"/>
      <c r="H24" s="47">
        <f t="shared" si="2"/>
        <v>0</v>
      </c>
      <c r="I24" s="39">
        <f t="shared" si="3"/>
        <v>0</v>
      </c>
      <c r="J24" s="28">
        <f t="shared" si="4"/>
        <v>0</v>
      </c>
      <c r="K24" s="39">
        <f t="shared" si="5"/>
        <v>0</v>
      </c>
      <c r="L24" s="28">
        <f t="shared" si="6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9">
        <f t="shared" si="7"/>
        <v>0</v>
      </c>
      <c r="BD24" s="1"/>
      <c r="BE24" s="1">
        <f t="shared" si="8"/>
        <v>0</v>
      </c>
    </row>
    <row r="25" spans="1:57" ht="24.75" customHeight="1">
      <c r="A25" s="22"/>
      <c r="B25" s="8" t="s">
        <v>33</v>
      </c>
      <c r="C25" s="24"/>
      <c r="D25" s="24"/>
      <c r="E25" s="8">
        <f t="shared" si="0"/>
        <v>0</v>
      </c>
      <c r="F25" s="8">
        <f t="shared" si="1"/>
        <v>0</v>
      </c>
      <c r="G25" s="24"/>
      <c r="H25" s="47">
        <f t="shared" si="2"/>
        <v>0</v>
      </c>
      <c r="I25" s="39">
        <f t="shared" si="3"/>
        <v>0</v>
      </c>
      <c r="J25" s="28">
        <f t="shared" si="4"/>
        <v>0</v>
      </c>
      <c r="K25" s="39">
        <f t="shared" si="5"/>
        <v>0</v>
      </c>
      <c r="L25" s="28">
        <f t="shared" si="6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9">
        <f t="shared" si="7"/>
        <v>0</v>
      </c>
      <c r="BD25" s="1"/>
      <c r="BE25" s="1">
        <f t="shared" si="8"/>
        <v>0</v>
      </c>
    </row>
    <row r="26" spans="1:57" ht="24.75" customHeight="1">
      <c r="A26" s="22"/>
      <c r="B26" s="8" t="s">
        <v>33</v>
      </c>
      <c r="C26" s="24"/>
      <c r="D26" s="24"/>
      <c r="E26" s="8">
        <f t="shared" si="0"/>
        <v>0</v>
      </c>
      <c r="F26" s="8">
        <f t="shared" si="1"/>
        <v>0</v>
      </c>
      <c r="G26" s="24"/>
      <c r="H26" s="47">
        <f t="shared" si="2"/>
        <v>0</v>
      </c>
      <c r="I26" s="39">
        <f t="shared" si="3"/>
        <v>0</v>
      </c>
      <c r="J26" s="28">
        <f t="shared" si="4"/>
        <v>0</v>
      </c>
      <c r="K26" s="39">
        <f t="shared" si="5"/>
        <v>0</v>
      </c>
      <c r="L26" s="28">
        <f t="shared" si="6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9">
        <f t="shared" si="7"/>
        <v>0</v>
      </c>
      <c r="BD26" s="1"/>
      <c r="BE26" s="1">
        <f t="shared" si="8"/>
        <v>0</v>
      </c>
    </row>
    <row r="27" spans="1:57" ht="24.75" customHeight="1">
      <c r="A27" s="22"/>
      <c r="B27" s="8" t="s">
        <v>33</v>
      </c>
      <c r="C27" s="24"/>
      <c r="D27" s="24"/>
      <c r="E27" s="8">
        <f t="shared" si="0"/>
        <v>0</v>
      </c>
      <c r="F27" s="8">
        <f t="shared" si="1"/>
        <v>0</v>
      </c>
      <c r="G27" s="24"/>
      <c r="H27" s="47">
        <f t="shared" si="2"/>
        <v>0</v>
      </c>
      <c r="I27" s="39">
        <f t="shared" si="3"/>
        <v>0</v>
      </c>
      <c r="J27" s="28">
        <f t="shared" si="4"/>
        <v>0</v>
      </c>
      <c r="K27" s="39">
        <f t="shared" si="5"/>
        <v>0</v>
      </c>
      <c r="L27" s="28">
        <f t="shared" si="6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9">
        <f t="shared" si="7"/>
        <v>0</v>
      </c>
      <c r="BD27" s="1"/>
      <c r="BE27" s="1">
        <f t="shared" si="8"/>
        <v>0</v>
      </c>
    </row>
    <row r="28" spans="1:57" ht="24.75" customHeight="1">
      <c r="A28" s="22"/>
      <c r="B28" s="8" t="s">
        <v>33</v>
      </c>
      <c r="C28" s="24"/>
      <c r="D28" s="24"/>
      <c r="E28" s="8">
        <f t="shared" si="0"/>
        <v>0</v>
      </c>
      <c r="F28" s="8">
        <f t="shared" si="1"/>
        <v>0</v>
      </c>
      <c r="G28" s="24"/>
      <c r="H28" s="47">
        <f t="shared" si="2"/>
        <v>0</v>
      </c>
      <c r="I28" s="39">
        <f t="shared" si="3"/>
        <v>0</v>
      </c>
      <c r="J28" s="28">
        <f t="shared" si="4"/>
        <v>0</v>
      </c>
      <c r="K28" s="39">
        <f t="shared" si="5"/>
        <v>0</v>
      </c>
      <c r="L28" s="28">
        <f t="shared" si="6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9">
        <f t="shared" si="7"/>
        <v>0</v>
      </c>
      <c r="BD28" s="1"/>
      <c r="BE28" s="1">
        <f t="shared" si="8"/>
        <v>0</v>
      </c>
    </row>
    <row r="29" spans="1:57" ht="24.75" customHeight="1">
      <c r="A29" s="12" t="s">
        <v>34</v>
      </c>
      <c r="B29" s="8"/>
      <c r="C29" s="12">
        <f>SUM(C8:C28)</f>
        <v>0</v>
      </c>
      <c r="D29" s="12"/>
      <c r="E29" s="12"/>
      <c r="F29" s="12"/>
      <c r="G29" s="12"/>
      <c r="H29" s="27">
        <f>SUM(H8:H28)</f>
        <v>0</v>
      </c>
      <c r="I29" s="27"/>
      <c r="J29" s="27"/>
      <c r="K29" s="27"/>
      <c r="L29" s="28">
        <f>SUM(L8:L28)</f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9">
        <f t="shared" si="7"/>
        <v>0</v>
      </c>
      <c r="BD29" s="1"/>
      <c r="BE29" s="1">
        <f t="shared" si="8"/>
        <v>0</v>
      </c>
    </row>
    <row r="30" spans="1:57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24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4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customHeight="1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customHeight="1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customHeight="1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customHeight="1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customHeight="1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4" t="s">
        <v>35</v>
      </c>
      <c r="Y76" s="14" t="s">
        <v>36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5">
        <v>1</v>
      </c>
      <c r="Y77" s="15">
        <v>25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5">
        <v>2</v>
      </c>
      <c r="Y78" s="15">
        <v>50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5">
        <v>3</v>
      </c>
      <c r="Y79" s="15">
        <v>75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5">
        <v>4</v>
      </c>
      <c r="Y80" s="15">
        <v>100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5">
        <v>5</v>
      </c>
      <c r="Y81" s="15">
        <v>125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5">
        <v>6</v>
      </c>
      <c r="Y82" s="15">
        <v>150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5">
        <v>7</v>
      </c>
      <c r="Y83" s="15">
        <v>175</v>
      </c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5">
        <v>8</v>
      </c>
      <c r="Y84" s="15">
        <v>175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5">
        <v>9</v>
      </c>
      <c r="Y85" s="15">
        <v>175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5">
        <v>10</v>
      </c>
      <c r="Y86" s="15">
        <v>200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5">
        <v>11</v>
      </c>
      <c r="Y87" s="15">
        <v>200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5">
        <v>12</v>
      </c>
      <c r="Y88" s="15">
        <v>200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5">
        <v>13</v>
      </c>
      <c r="Y89" s="15">
        <v>225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5">
        <v>14</v>
      </c>
      <c r="Y90" s="15">
        <v>225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5">
        <v>15</v>
      </c>
      <c r="Y91" s="15">
        <v>225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5">
        <v>16</v>
      </c>
      <c r="Y92" s="15">
        <v>250</v>
      </c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5">
        <v>17</v>
      </c>
      <c r="Y93" s="15">
        <v>250</v>
      </c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5">
        <v>18</v>
      </c>
      <c r="Y94" s="15">
        <v>250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5">
        <v>19</v>
      </c>
      <c r="Y95" s="15">
        <v>250</v>
      </c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5">
        <v>20</v>
      </c>
      <c r="Y96" s="15">
        <v>250</v>
      </c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5">
        <v>21</v>
      </c>
      <c r="Y97" s="15">
        <v>250</v>
      </c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5">
        <v>22</v>
      </c>
      <c r="Y98" s="15">
        <v>250</v>
      </c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5">
        <v>23</v>
      </c>
      <c r="Y99" s="15">
        <v>250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5">
        <v>24</v>
      </c>
      <c r="Y100" s="15">
        <v>250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5">
        <v>25</v>
      </c>
      <c r="Y101" s="15">
        <v>250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5">
        <v>26</v>
      </c>
      <c r="Y102" s="15">
        <v>250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5">
        <v>27</v>
      </c>
      <c r="Y103" s="15">
        <v>250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5">
        <v>28</v>
      </c>
      <c r="Y104" s="15">
        <v>250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5">
        <v>29</v>
      </c>
      <c r="Y105" s="15">
        <v>250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5">
        <v>30</v>
      </c>
      <c r="Y106" s="15">
        <v>250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6"/>
      <c r="Y107" s="16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7"/>
      <c r="Y109" s="17">
        <v>30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8">
        <f>VLOOKUP(Y109,X77:Y106,2,FALSE)</f>
        <v>250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1:57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1:57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1:57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1:57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1:57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1:57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1:5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1:57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1:57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1:57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1:57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1:57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1:57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1:57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1:57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1:57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1: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1:57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1:57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1:57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1:57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1:57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1:57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1:57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1:57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1:57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1:5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1:57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1:57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1:57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1:57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1:57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1:57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1:57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1:57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1:57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1:5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1:57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1:57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1:57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1:57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1:57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1:57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1:57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1:57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1:57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1:5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1:57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1:57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1:57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1:57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1:57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1:57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1:57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1:57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1:57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1:5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1:57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1:57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1:57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1:57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1:57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1:57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1:57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1:57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1:57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1:5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1:57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1:57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1:57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1:57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1:57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1:57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1:57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1:57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1:57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1:5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1:57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1:57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1:57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1:57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1:57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1:57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1:57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1:57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1:57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1:5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1:57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1:57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1:57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1:57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1:57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1:57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1:57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1:57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1:57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1:5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1:57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1:57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1:57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1:57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1:57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1:57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1:57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1:57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1:57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1:5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1:57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1:57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1:57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1:57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1:57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1:57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1:57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1:57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1:57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1: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1:57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1:57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1:57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1:57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1:57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1:57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1:57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1:57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1:57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1:5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1:57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1:57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1:57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1:57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1:57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1:57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1:57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1:57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1:57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1:5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1:57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1:57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1:57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1:57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1:57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1:57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1:57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1:57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1:57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1:5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1:57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1:57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1:57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1:57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1:57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1:57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1:57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1:57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1:57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1:5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1:57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1:57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1:57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1:57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1:57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1:57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1:57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1:57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1:57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1:5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1:57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1:57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1:57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1:57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1:57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1:57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1:57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1:57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1:57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1:5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1:57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1:57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1:57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1:57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1:57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1:57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1:57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1:57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1:57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1:5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1:57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1:57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1:57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1:57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1:57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1:57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1:57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1:57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1:57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1:5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1:57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1:57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1:57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1:57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1:57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1:57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1:57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1:57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1:57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1:5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1:57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1:57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1:57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1:57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1:57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1:57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1:57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1:57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1:57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1: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1:57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1:57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1:57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1:57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1:57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1:57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1:57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1:57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1:57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1:5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1:57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1:57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1:57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1:57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1:57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1:57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1:57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1:57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1:57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1:5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1:57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1:57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1:57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1:57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1:57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1:57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1:57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1:57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1:57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1:5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1:57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1:57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1:57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1:57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1:57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1:57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1:57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1:57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1:57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1:5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1:57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1:57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1:57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  <row r="1001" spans="1:57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</row>
    <row r="1002" spans="1:57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</row>
    <row r="1003" spans="1:57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</row>
    <row r="1004" spans="1:57" ht="14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</row>
    <row r="1005" spans="1:57" ht="14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</row>
    <row r="1006" spans="1:57" ht="14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</row>
    <row r="1007" spans="1:57" ht="14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</row>
    <row r="1008" spans="1:57" ht="14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</row>
    <row r="1009" spans="1:57" ht="14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</row>
    <row r="1010" spans="1:57" ht="14.2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</row>
    <row r="1011" spans="1:57" ht="14.2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</row>
    <row r="1012" spans="1:57" ht="14.2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</row>
    <row r="1013" spans="1:57" ht="14.2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</row>
    <row r="1014" spans="1:57" ht="14.2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</row>
    <row r="1015" spans="1:57" ht="14.2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</row>
    <row r="1016" spans="1:57" ht="14.2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</row>
    <row r="1017" spans="1:57" ht="14.2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</row>
    <row r="1018" spans="1:57" ht="14.2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</row>
    <row r="1019" spans="1:57" ht="14.2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</row>
    <row r="1020" spans="1:57" ht="14.2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</row>
    <row r="1021" spans="1:57" ht="14.2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</row>
    <row r="1022" spans="1:57" ht="14.2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</row>
    <row r="1023" spans="1:57" ht="14.2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</row>
    <row r="1024" spans="1:57" ht="14.2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</row>
    <row r="1025" spans="1:57" ht="14.2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</row>
    <row r="1026" spans="1:57" ht="14.2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</row>
    <row r="1027" spans="1:57" ht="14.2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</row>
    <row r="1028" spans="1:57" ht="14.2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</row>
    <row r="1029" spans="1:57" ht="14.2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</row>
    <row r="1030" spans="1:57" ht="14.2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</row>
    <row r="1031" spans="1:57" ht="14.2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</row>
    <row r="1032" spans="1:57" ht="14.2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</row>
    <row r="1033" spans="1:57" ht="14.2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</row>
    <row r="1034" spans="1:57" ht="14.2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</row>
    <row r="1035" spans="1:57" ht="14.2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</row>
    <row r="1036" spans="1:57" ht="14.2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</row>
    <row r="1037" spans="1:57" ht="14.2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</row>
    <row r="1038" spans="1:57" ht="14.2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</row>
    <row r="1039" spans="1:57" ht="14.2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</row>
    <row r="1040" spans="1:57" ht="14.2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</row>
    <row r="1041" spans="1:57" ht="14.2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</row>
    <row r="1042" spans="1:57" ht="14.2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</row>
    <row r="1043" spans="1:57" ht="14.2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</row>
    <row r="1044" spans="1:57" ht="14.2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</row>
    <row r="1045" spans="1:57" ht="14.2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1:57" ht="14.2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1:57" ht="14.2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1:57" ht="14.2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1:57" ht="14.2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1:57" ht="14.2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1:57" ht="14.2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1:57" ht="14.2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1:57" ht="14.2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1:57" ht="14.2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1:57" ht="14.2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1:57" ht="14.2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1:57" ht="14.2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1:57" ht="14.2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1:57" ht="14.2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1:57" ht="14.2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1:57" ht="14.2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1:57" ht="14.2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1:57" ht="14.2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1:57" ht="14.2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1:57" ht="14.2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1:57" ht="14.2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1:57" ht="14.2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</row>
    <row r="1068" spans="1:57" ht="14.2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</row>
    <row r="1069" spans="1:57" ht="14.2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</row>
    <row r="1070" spans="1:57" ht="14.2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</row>
    <row r="1071" spans="1:57" ht="14.2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</row>
    <row r="1072" spans="1:57" ht="14.2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</row>
    <row r="1073" spans="1:57" ht="14.2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</row>
    <row r="1074" spans="1:57" ht="14.25" customHeight="1">
      <c r="A1074" s="1"/>
      <c r="B1074" s="1"/>
      <c r="C1074" s="1"/>
      <c r="D1074" s="19" t="s">
        <v>35</v>
      </c>
      <c r="E1074" s="19" t="s">
        <v>36</v>
      </c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</row>
    <row r="1075" spans="1:57" ht="14.25" customHeight="1">
      <c r="A1075" s="1"/>
      <c r="B1075" s="1"/>
      <c r="C1075" s="1"/>
      <c r="D1075" s="20">
        <v>1</v>
      </c>
      <c r="E1075" s="20">
        <v>25</v>
      </c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</row>
    <row r="1076" spans="1:57" ht="14.25" customHeight="1">
      <c r="A1076" s="1"/>
      <c r="B1076" s="1"/>
      <c r="C1076" s="1"/>
      <c r="D1076" s="20">
        <v>2</v>
      </c>
      <c r="E1076" s="20">
        <v>50</v>
      </c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</row>
    <row r="1077" spans="1:57" ht="14.25" customHeight="1">
      <c r="A1077" s="1"/>
      <c r="B1077" s="1"/>
      <c r="C1077" s="1"/>
      <c r="D1077" s="20">
        <v>3</v>
      </c>
      <c r="E1077" s="20">
        <v>75</v>
      </c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</row>
    <row r="1078" spans="1:57" ht="14.25" customHeight="1">
      <c r="A1078" s="1"/>
      <c r="B1078" s="1"/>
      <c r="C1078" s="1"/>
      <c r="D1078" s="20">
        <v>4</v>
      </c>
      <c r="E1078" s="20">
        <v>100</v>
      </c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</row>
    <row r="1079" spans="1:57" ht="14.25" customHeight="1">
      <c r="A1079" s="1"/>
      <c r="B1079" s="1"/>
      <c r="C1079" s="1"/>
      <c r="D1079" s="20">
        <v>5</v>
      </c>
      <c r="E1079" s="20">
        <v>125</v>
      </c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</row>
    <row r="1080" spans="1:57" ht="14.25" customHeight="1">
      <c r="A1080" s="1"/>
      <c r="B1080" s="1"/>
      <c r="C1080" s="1"/>
      <c r="D1080" s="20">
        <v>6</v>
      </c>
      <c r="E1080" s="20">
        <v>150</v>
      </c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</row>
    <row r="1081" spans="1:57" ht="14.25" customHeight="1">
      <c r="A1081" s="1"/>
      <c r="B1081" s="1"/>
      <c r="C1081" s="1"/>
      <c r="D1081" s="20">
        <v>7</v>
      </c>
      <c r="E1081" s="20">
        <v>175</v>
      </c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</row>
    <row r="1082" spans="1:57" ht="14.25" customHeight="1">
      <c r="A1082" s="1"/>
      <c r="B1082" s="1"/>
      <c r="C1082" s="1"/>
      <c r="D1082" s="20">
        <v>8</v>
      </c>
      <c r="E1082" s="20">
        <v>175</v>
      </c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</row>
    <row r="1083" spans="1:57" ht="14.25" customHeight="1">
      <c r="A1083" s="1"/>
      <c r="B1083" s="1"/>
      <c r="C1083" s="1"/>
      <c r="D1083" s="20">
        <v>9</v>
      </c>
      <c r="E1083" s="20">
        <v>175</v>
      </c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</row>
    <row r="1084" spans="1:57" ht="14.25" customHeight="1">
      <c r="A1084" s="1"/>
      <c r="B1084" s="1"/>
      <c r="C1084" s="1"/>
      <c r="D1084" s="20">
        <v>10</v>
      </c>
      <c r="E1084" s="20">
        <v>200</v>
      </c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</row>
    <row r="1085" spans="1:57" ht="14.25" customHeight="1">
      <c r="A1085" s="1"/>
      <c r="B1085" s="1"/>
      <c r="C1085" s="1"/>
      <c r="D1085" s="20">
        <v>11</v>
      </c>
      <c r="E1085" s="20">
        <v>200</v>
      </c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</row>
    <row r="1086" spans="1:57" ht="14.25" customHeight="1">
      <c r="A1086" s="1"/>
      <c r="B1086" s="1"/>
      <c r="C1086" s="1"/>
      <c r="D1086" s="20">
        <v>12</v>
      </c>
      <c r="E1086" s="20">
        <v>200</v>
      </c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</row>
    <row r="1087" spans="1:57" ht="14.25" customHeight="1">
      <c r="A1087" s="1"/>
      <c r="B1087" s="1"/>
      <c r="C1087" s="1"/>
      <c r="D1087" s="20">
        <v>13</v>
      </c>
      <c r="E1087" s="20">
        <v>225</v>
      </c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</row>
    <row r="1088" spans="1:57" ht="14.25" customHeight="1">
      <c r="A1088" s="1"/>
      <c r="B1088" s="1"/>
      <c r="C1088" s="1"/>
      <c r="D1088" s="20">
        <v>14</v>
      </c>
      <c r="E1088" s="20">
        <v>225</v>
      </c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</row>
    <row r="1089" spans="1:57" ht="14.25" customHeight="1">
      <c r="A1089" s="1"/>
      <c r="B1089" s="1"/>
      <c r="C1089" s="1"/>
      <c r="D1089" s="20">
        <v>15</v>
      </c>
      <c r="E1089" s="20">
        <v>225</v>
      </c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</row>
    <row r="1090" spans="1:57" ht="14.25" customHeight="1">
      <c r="A1090" s="1"/>
      <c r="B1090" s="1"/>
      <c r="C1090" s="1"/>
      <c r="D1090" s="20">
        <v>16</v>
      </c>
      <c r="E1090" s="20">
        <v>250</v>
      </c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</row>
    <row r="1091" spans="1:57" ht="14.25" customHeight="1">
      <c r="A1091" s="1"/>
      <c r="B1091" s="1"/>
      <c r="C1091" s="1"/>
      <c r="D1091" s="20">
        <v>17</v>
      </c>
      <c r="E1091" s="20">
        <v>250</v>
      </c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</row>
    <row r="1092" spans="1:57" ht="14.25" customHeight="1">
      <c r="A1092" s="1"/>
      <c r="B1092" s="1"/>
      <c r="C1092" s="1"/>
      <c r="D1092" s="20">
        <v>18</v>
      </c>
      <c r="E1092" s="20">
        <v>250</v>
      </c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</row>
    <row r="1093" spans="1:57" ht="14.25" customHeight="1">
      <c r="A1093" s="1"/>
      <c r="B1093" s="1"/>
      <c r="C1093" s="1"/>
      <c r="D1093" s="20">
        <v>19</v>
      </c>
      <c r="E1093" s="20">
        <v>250</v>
      </c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</row>
    <row r="1094" spans="1:57" ht="14.25" customHeight="1">
      <c r="A1094" s="1"/>
      <c r="B1094" s="1"/>
      <c r="C1094" s="1"/>
      <c r="D1094" s="20">
        <v>20</v>
      </c>
      <c r="E1094" s="20">
        <v>250</v>
      </c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</row>
    <row r="1095" spans="1:57" ht="14.25" customHeight="1">
      <c r="A1095" s="1"/>
      <c r="B1095" s="1"/>
      <c r="C1095" s="1"/>
      <c r="D1095" s="20">
        <v>21</v>
      </c>
      <c r="E1095" s="20">
        <v>250</v>
      </c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</row>
    <row r="1096" spans="1:57" ht="14.25" customHeight="1">
      <c r="A1096" s="1"/>
      <c r="B1096" s="1"/>
      <c r="C1096" s="1"/>
      <c r="D1096" s="20">
        <v>22</v>
      </c>
      <c r="E1096" s="20">
        <v>250</v>
      </c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</row>
    <row r="1097" spans="1:57" ht="14.25" customHeight="1">
      <c r="A1097" s="1"/>
      <c r="B1097" s="1"/>
      <c r="C1097" s="1"/>
      <c r="D1097" s="20">
        <v>23</v>
      </c>
      <c r="E1097" s="20">
        <v>250</v>
      </c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</row>
    <row r="1098" spans="1:57" ht="14.25" customHeight="1">
      <c r="A1098" s="1"/>
      <c r="B1098" s="1"/>
      <c r="C1098" s="1"/>
      <c r="D1098" s="20">
        <v>24</v>
      </c>
      <c r="E1098" s="20">
        <v>250</v>
      </c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</row>
    <row r="1099" spans="1:57" ht="14.25" customHeight="1">
      <c r="A1099" s="1"/>
      <c r="B1099" s="1"/>
      <c r="C1099" s="1"/>
      <c r="D1099" s="20">
        <v>25</v>
      </c>
      <c r="E1099" s="20">
        <v>250</v>
      </c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</row>
    <row r="1100" spans="1:57" ht="14.25" customHeight="1">
      <c r="A1100" s="1"/>
      <c r="B1100" s="1"/>
      <c r="C1100" s="1"/>
      <c r="D1100" s="20">
        <v>26</v>
      </c>
      <c r="E1100" s="20">
        <v>250</v>
      </c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</row>
    <row r="1101" spans="1:57" ht="14.25" customHeight="1">
      <c r="A1101" s="1"/>
      <c r="B1101" s="1"/>
      <c r="C1101" s="1"/>
      <c r="D1101" s="20">
        <v>27</v>
      </c>
      <c r="E1101" s="20">
        <v>250</v>
      </c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</row>
    <row r="1102" spans="1:57" ht="14.25" customHeight="1">
      <c r="A1102" s="1"/>
      <c r="B1102" s="1"/>
      <c r="C1102" s="1"/>
      <c r="D1102" s="20">
        <v>28</v>
      </c>
      <c r="E1102" s="20">
        <v>250</v>
      </c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</row>
    <row r="1103" spans="1:57" ht="14.25" customHeight="1">
      <c r="A1103" s="1"/>
      <c r="B1103" s="1"/>
      <c r="C1103" s="1"/>
      <c r="D1103" s="20">
        <v>29</v>
      </c>
      <c r="E1103" s="20">
        <v>250</v>
      </c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</row>
    <row r="1104" spans="1:57" ht="14.25" customHeight="1">
      <c r="A1104" s="1"/>
      <c r="B1104" s="1"/>
      <c r="C1104" s="1"/>
      <c r="D1104" s="20">
        <v>30</v>
      </c>
      <c r="E1104" s="20">
        <v>250</v>
      </c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</row>
    <row r="1105" spans="1:57" ht="14.2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</row>
    <row r="1106" spans="1:57" ht="14.2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</row>
    <row r="1107" spans="1:57" ht="14.25" customHeight="1">
      <c r="A1107" s="1"/>
      <c r="B1107" s="1"/>
      <c r="C1107" s="1"/>
      <c r="D1107" s="17"/>
      <c r="E1107" s="17">
        <v>30</v>
      </c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</row>
    <row r="1108" spans="1:57" ht="14.2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</row>
    <row r="1109" spans="1:57" ht="14.25" customHeight="1">
      <c r="A1109" s="1"/>
      <c r="B1109" s="1"/>
      <c r="C1109" s="1"/>
      <c r="D1109" s="1"/>
      <c r="E1109" s="18">
        <f>VLOOKUP(E1107,D1075:E1104,2,FALSE)</f>
        <v>250</v>
      </c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</row>
  </sheetData>
  <sheetProtection sheet="1" objects="1" scenarios="1"/>
  <mergeCells count="10">
    <mergeCell ref="J6:J7"/>
    <mergeCell ref="K6:K7"/>
    <mergeCell ref="A1:L1"/>
    <mergeCell ref="A2:L2"/>
    <mergeCell ref="B6:B7"/>
    <mergeCell ref="E6:E7"/>
    <mergeCell ref="F6:F7"/>
    <mergeCell ref="H6:H7"/>
    <mergeCell ref="I6:I7"/>
    <mergeCell ref="L6:L7"/>
  </mergeCells>
  <conditionalFormatting sqref="G8">
    <cfRule type="cellIs" priority="1" dxfId="0" operator="greaterThan">
      <formula>$D$8</formula>
    </cfRule>
  </conditionalFormatting>
  <dataValidations count="4">
    <dataValidation type="list" allowBlank="1" showErrorMessage="1" sqref="B29">
      <formula1>$B$66:$B$70</formula1>
    </dataValidation>
    <dataValidation type="decimal" allowBlank="1" showErrorMessage="1" errorTitle="ERRORE" error="Formato o numero non valido!" sqref="C8:D28">
      <formula1>1</formula1>
      <formula2>1000</formula2>
    </dataValidation>
    <dataValidation type="decimal" allowBlank="1" showErrorMessage="1" errorTitle="ERRORE" error="Importo o formato non valido!" sqref="F4">
      <formula1>1</formula1>
      <formula2>1000000</formula2>
    </dataValidation>
    <dataValidation type="decimal" allowBlank="1" showErrorMessage="1" errorTitle="ERRORE" error="Il valore inserito è maggiore rispetto al numero di allievi previsti in progetto oppure non è stato inserito alcun valore come allievi previsti!" sqref="G8:G28">
      <formula1>1</formula1>
      <formula2>D8</formula2>
    </dataValidation>
  </dataValidations>
  <printOptions/>
  <pageMargins left="0.7086614173228347" right="0.7086614173228347" top="0.7480314960629921" bottom="0.7480314960629921" header="0" footer="0"/>
  <pageSetup blackAndWhite="1" fitToHeight="1" fitToWidth="1" horizontalDpi="600" verticalDpi="600" orientation="landscape" paperSize="9" scale="56" r:id="rId2"/>
  <headerFooter>
    <oddHeader>&amp;RAllegato 1 - Prospetto di  simulazione costo a preventivo e consuntivo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 topLeftCell="A1">
      <selection activeCell="B6" sqref="B6"/>
    </sheetView>
  </sheetViews>
  <sheetFormatPr defaultColWidth="12.625" defaultRowHeight="15" customHeight="1"/>
  <cols>
    <col min="1" max="1" width="38.875" style="30" customWidth="1"/>
    <col min="2" max="2" width="22.00390625" style="30" customWidth="1"/>
    <col min="3" max="5" width="8.00390625" style="30" customWidth="1"/>
    <col min="6" max="6" width="9.625" style="30" customWidth="1"/>
    <col min="7" max="26" width="8.00390625" style="30" customWidth="1"/>
    <col min="27" max="16384" width="12.625" style="30" customWidth="1"/>
  </cols>
  <sheetData>
    <row r="1" spans="1:26" ht="21.75" customHeight="1">
      <c r="A1" s="52" t="s">
        <v>0</v>
      </c>
      <c r="B1" s="54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1.75" customHeight="1">
      <c r="A2" s="52" t="s">
        <v>37</v>
      </c>
      <c r="B2" s="5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4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39.75" customHeight="1">
      <c r="A5" s="25" t="s">
        <v>38</v>
      </c>
      <c r="B5" s="25" t="s">
        <v>39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39.75" customHeight="1">
      <c r="A6" s="48" t="s">
        <v>46</v>
      </c>
      <c r="B6" s="49">
        <f>'Modalità Aula'!N29</f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39.75" customHeight="1">
      <c r="A7" s="48" t="s">
        <v>40</v>
      </c>
      <c r="B7" s="49">
        <f>'Modalità FAD'!K29</f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39.75" customHeight="1">
      <c r="A8" s="48" t="s">
        <v>41</v>
      </c>
      <c r="B8" s="49">
        <f>'Modalità Seminariale'!L29</f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39.75" customHeight="1">
      <c r="A9" s="25" t="s">
        <v>42</v>
      </c>
      <c r="B9" s="49">
        <f>SUM(B6:B8)</f>
        <v>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4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4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4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4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4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4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4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4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4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4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4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4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4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4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4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4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4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4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4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4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4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4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4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4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4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4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4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4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4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4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4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4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4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4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4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4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4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4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4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4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4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4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4.2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4.2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4.2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4.2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4.2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4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4.2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4.2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4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4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4.2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4.2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4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4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4.2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4.2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4.2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4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4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4.2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4.2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4.2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4.2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4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4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4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4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4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4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4.2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4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4.2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4.2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4.2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4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4.2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4.2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4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4.2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4.2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4.2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4.2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4.2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4.2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4.2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4.2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4.2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4.2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4.2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4.2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4.2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4.2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4.2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4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4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4.2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4.2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4.2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4.2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4.2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4.2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4.2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4.2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4.2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4.2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4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4.2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4.2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4.2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4.2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4.2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4.2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4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4.2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4.2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4.2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4.2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4.2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4.2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4.2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4.2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4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4.2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4.2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4.2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4.2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4.2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4.2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4.2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4.2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4.2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4.2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4.2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4.2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4.2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4.2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4.2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4.2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4.2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4.2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4.2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4.2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4.2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4.2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4.2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4.2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4.2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4.2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4.2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4.2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4.2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4.2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4.2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4.2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4.2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4.2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4.2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4.2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4.2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4.2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4.2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4.2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4.2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4.2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4.2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4.2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4.2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4.2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4.2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4.2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4.2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4.2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4.2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4.2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4.2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4.2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4.2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4.2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4.2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4.2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4.2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4.2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4.2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4.2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4.2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4.2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4.2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4.2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4.2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4.2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4.2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4.2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4.2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4.2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4.2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4.2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4.2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4.2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4.2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4.2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4.2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4.2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4.2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4.2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4.2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4.2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4.2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4.2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4.2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4.2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4.2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4.2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4.2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4.2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4.2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4.2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4.2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4.2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4.2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4.2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4.2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4.2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4.2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4.2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4.2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4.2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4.2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4.2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4.2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4.2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4.2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4.2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4.2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4.2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4.2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4.2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4.2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4.2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4.2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4.2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4.2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4.2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4.2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4.2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4.2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4.2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4.2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4.2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4.2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4.2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4.2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4.2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4.2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4.2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4.2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4.2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4.2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4.2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4.2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4.2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4.2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4.2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4.2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4.2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4.2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4.2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4.2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4.2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4.2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4.2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4.2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4.2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4.2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4.2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4.2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4.2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4.2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4.2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4.2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4.2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4.2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4.2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4.2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4.2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4.2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4.2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4.2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4.2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4.2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4.2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4.2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4.2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4.2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4.2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4.2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4.2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4.2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4.2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4.2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4.2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4.2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4.2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4.2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4.2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4.2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4.2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4.2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4.2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4.2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4.2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4.2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4.2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4.2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4.2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4.2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4.2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4.2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4.2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4.2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4.2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4.2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4.2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4.2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4.2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4.2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4.2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4.2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4.2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4.2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4.2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4.2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4.2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4.2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4.2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4.2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4.2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4.2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4.2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4.2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4.2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4.2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4.2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4.2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4.2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4.2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4.2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4.2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4.2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4.2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4.2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4.2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4.2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4.2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4.2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4.2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4.2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4.2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4.2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4.2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4.2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4.2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4.2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4.2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4.2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4.2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4.2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4.2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4.2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4.2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4.2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4.2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4.2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4.2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4.2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4.2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4.2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4.2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4.2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4.2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4.2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4.2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4.2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4.2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4.2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4.2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4.2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4.2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4.2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4.2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4.2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4.2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4.2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4.2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4.2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4.2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4.2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4.2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4.2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4.2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4.2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4.2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4.2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4.2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4.2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4.2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4.2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4.2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4.2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4.2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4.2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4.2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4.2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4.2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4.2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4.2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4.2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4.2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4.2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4.2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4.2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4.2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4.2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4.2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4.2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4.2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4.2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4.2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4.2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4.2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4.2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4.2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4.2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4.2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4.2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4.2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4.2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4.2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4.2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4.2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4.2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4.2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4.2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4.2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4.2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4.2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4.2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4.2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4.2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4.2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4.2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4.2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4.2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4.2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4.2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4.2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4.2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4.2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4.2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4.2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4.2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4.2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4.2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4.2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4.2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4.2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4.2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4.2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4.2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4.2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4.2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4.2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4.2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4.2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4.2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4.2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4.2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4.2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4.2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4.2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4.2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4.2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4.2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4.2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4.2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4.2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4.2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4.2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4.2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4.2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4.2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4.2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4.2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4.2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4.2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4.2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4.2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4.2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4.2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4.2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4.2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4.2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4.2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4.2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4.2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4.2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4.2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4.2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4.2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4.2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4.2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4.2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4.2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4.2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4.2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4.2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4.2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4.2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4.2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4.2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4.2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4.2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4.2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4.2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4.2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4.2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4.2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4.2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4.2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4.2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4.2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4.2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4.2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4.2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4.2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4.2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4.2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4.2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4.2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4.2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4.2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4.2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4.2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4.2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4.2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4.2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4.2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4.2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4.2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4.2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4.2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4.2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4.2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4.2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4.2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4.2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4.2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4.2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4.2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4.2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4.2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4.2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4.2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4.2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4.2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4.2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4.2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4.2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4.2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4.2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4.2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4.2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4.2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4.2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4.2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4.2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4.2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4.2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4.2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4.2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4.2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4.2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4.2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4.2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4.2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4.2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4.2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4.2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4.2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4.2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4.2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4.2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4.2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4.2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4.2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4.2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4.2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4.2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4.2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4.2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4.2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4.2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4.2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4.2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4.2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4.2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4.2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4.2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4.2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4.2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4.2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4.2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4.2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4.2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4.2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4.2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4.2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4.2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4.2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4.2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4.2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4.2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4.2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4.2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4.2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4.2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4.2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4.2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4.2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4.2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4.2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4.2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4.2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4.2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4.2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4.2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4.2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4.2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4.2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4.2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4.2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4.2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4.2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4.2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4.2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4.2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4.2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4.2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4.2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4.2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4.2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4.2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4.2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4.2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4.2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4.2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4.2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4.2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4.2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4.2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4.2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4.2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4.2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4.2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4.2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4.2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4.2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4.2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4.2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4.2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4.2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4.2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4.2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4.2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4.2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4.2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4.2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4.2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4.2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4.2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4.2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4.2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4.2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4.2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4.2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4.2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4.2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4.2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4.2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4.2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4.2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4.2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4.2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4.2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4.2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4.2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4.2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4.2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4.2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4.2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4.2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4.2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4.2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4.2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4.2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4.2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4.2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4.2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4.2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4.2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4.2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4.2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4.2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4.2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4.2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4.2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4.2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4.2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4.2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4.2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4.2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4.2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4.2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4.2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4.2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4.2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4.2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4.2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4.2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4.2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4.2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4.2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4.2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4.2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4.2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4.2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4.2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4.2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4.2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4.2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4.2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4.2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4.2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4.2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4.2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4.2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4.2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4.2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4.2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4.2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4.2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4.2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4.2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4.2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4.2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4.2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4.2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4.2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4.2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4.2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4.2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4.2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4.2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4.2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4.2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4.2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4.2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4.2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4.2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4.2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4.2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4.2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4.2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4.2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4.2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4.2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4.2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4.2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4.2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4.2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4.2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4.2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4.2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4.2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4.2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4.2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4.2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4.2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4.2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4.2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4.2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4.2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4.2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4.2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4.2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4.2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4.2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4.2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4.2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4.2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4.2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4.2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4.2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4.2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4.2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4.2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4.2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4.2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4.2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4.2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4.2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4.2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4.2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4.2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4.2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4.2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4.2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4.2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4.2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4.2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4.2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4.2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4.2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4.2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4.2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4.2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4.2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4.2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4.2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4.2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4.2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4.2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4.2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4.2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4.2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4.2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4.2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4.2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4.2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4.2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4.2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4.2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4.2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4.2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4.2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4.2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4.2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4.2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4.2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4.2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4.2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4.2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4.2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4.2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4.2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4.2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4.2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4.2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4.2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4.2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4.2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4.2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4.2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4.2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4.2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4.2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4.2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4.2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4.2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4.2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4.2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4.2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4.2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4.2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4.2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4.2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4.2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4.2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4.2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4.2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4.2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4.2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4.2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4.2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4.2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4.2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4.2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4.2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4.2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4.2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4.2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4.2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4.2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4.2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4.2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4.2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4.2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4.2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4.2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4.2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4.2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4.2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4.2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4.2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4.2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4.2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4.2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4.2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4.2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4.2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4.2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4.2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4.2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4.2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4.2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4.2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4.2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4.2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4.2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4.2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4.2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4.2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4.2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4.2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4.2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4.2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4.2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4.2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4.2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4.2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4.2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4.2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4.2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4.2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4.2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4.2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4.2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4.2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4.2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4.2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4.2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4.2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4.2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4.2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4.2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4.2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4.2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4.2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4.2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4.2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4.2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4.2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4.2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4.2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4.2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4.2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4.2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4.2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4.2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4.2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4.2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4.2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4.2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4.2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4.2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sheetProtection sheet="1" objects="1" scenarios="1"/>
  <mergeCells count="2">
    <mergeCell ref="A1:B1"/>
    <mergeCell ref="A2:B2"/>
  </mergeCells>
  <printOptions/>
  <pageMargins left="0.7086614173228347" right="0.7086614173228347" top="0.7480314960629921" bottom="0.7480314960629921" header="0" footer="0"/>
  <pageSetup blackAndWhite="1" horizontalDpi="600" verticalDpi="600" orientation="portrait" paperSize="9" r:id="rId1"/>
  <headerFooter>
    <oddHeader>&amp;RAllegato 1 - Prospetto di  simulazione costo a preventivo e consuntivo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</dc:creator>
  <cp:keywords/>
  <dc:description/>
  <cp:lastModifiedBy>VISIO2</cp:lastModifiedBy>
  <cp:lastPrinted>2020-05-14T06:42:49Z</cp:lastPrinted>
  <dcterms:created xsi:type="dcterms:W3CDTF">2016-03-02T08:52:23Z</dcterms:created>
  <dcterms:modified xsi:type="dcterms:W3CDTF">2020-05-14T06:43:53Z</dcterms:modified>
  <cp:category/>
  <cp:version/>
  <cp:contentType/>
  <cp:contentStatus/>
</cp:coreProperties>
</file>