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PC2\Downloads\da pubblicare\"/>
    </mc:Choice>
  </mc:AlternateContent>
  <xr:revisionPtr revIDLastSave="0" documentId="13_ncr:1_{39147BDE-B8B8-4BE9-9B68-BC00E9109348}" xr6:coauthVersionLast="47" xr6:coauthVersionMax="47" xr10:uidLastSave="{00000000-0000-0000-0000-000000000000}"/>
  <workbookProtection workbookAlgorithmName="SHA-512" workbookHashValue="4xTF1JQRVkyRFNvq78UNX1uLgYZ+sUzQV5EBTkaR68SWGKZlqyOwNdHvMT753RDc/OZ+Lre8/H6ErL/+8fNIKw==" workbookSaltValue="PfYCM4SaeATrw6VMfSCPKg==" workbookSpinCount="100000" lockStructure="1"/>
  <bookViews>
    <workbookView xWindow="-120" yWindow="-120" windowWidth="20730" windowHeight="11040" xr2:uid="{00000000-000D-0000-FFFF-FFFF00000000}"/>
  </bookViews>
  <sheets>
    <sheet name="Istruzioni" sheetId="1" r:id="rId1"/>
    <sheet name="Setup" sheetId="2" state="hidden" r:id="rId2"/>
    <sheet name="Competenze_INAPP" sheetId="3" r:id="rId3"/>
    <sheet name="Partecipanti" sheetId="4" r:id="rId4"/>
    <sheet name="Valutazione_ex_ante" sheetId="5" r:id="rId5"/>
    <sheet name="Riepilog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7" i="6" l="1"/>
  <c r="M27" i="6"/>
  <c r="J27" i="6"/>
  <c r="I27" i="6"/>
  <c r="H27" i="6"/>
  <c r="G27" i="6"/>
  <c r="B27" i="6"/>
  <c r="A27" i="6"/>
  <c r="P27" i="6" s="1"/>
  <c r="O26" i="6"/>
  <c r="M26" i="6"/>
  <c r="J26" i="6"/>
  <c r="I26" i="6"/>
  <c r="H26" i="6"/>
  <c r="G26" i="6"/>
  <c r="B26" i="6"/>
  <c r="A26" i="6"/>
  <c r="P26" i="6" s="1"/>
  <c r="O25" i="6"/>
  <c r="M25" i="6"/>
  <c r="J25" i="6"/>
  <c r="I25" i="6"/>
  <c r="H25" i="6"/>
  <c r="G25" i="6"/>
  <c r="B25" i="6"/>
  <c r="A25" i="6"/>
  <c r="P25" i="6" s="1"/>
  <c r="O24" i="6"/>
  <c r="M24" i="6"/>
  <c r="J24" i="6"/>
  <c r="I24" i="6"/>
  <c r="H24" i="6"/>
  <c r="G24" i="6"/>
  <c r="B24" i="6"/>
  <c r="A24" i="6"/>
  <c r="P24" i="6" s="1"/>
  <c r="O23" i="6"/>
  <c r="M23" i="6"/>
  <c r="J23" i="6"/>
  <c r="I23" i="6"/>
  <c r="H23" i="6"/>
  <c r="G23" i="6"/>
  <c r="B23" i="6"/>
  <c r="A23" i="6"/>
  <c r="P23" i="6" s="1"/>
  <c r="O22" i="6"/>
  <c r="M22" i="6"/>
  <c r="J22" i="6"/>
  <c r="I22" i="6"/>
  <c r="H22" i="6"/>
  <c r="G22" i="6"/>
  <c r="B22" i="6"/>
  <c r="A22" i="6"/>
  <c r="P22" i="6" s="1"/>
  <c r="B21" i="6"/>
  <c r="A21" i="6"/>
  <c r="P21" i="6" s="1"/>
  <c r="B20" i="6"/>
  <c r="A20" i="6"/>
  <c r="P20" i="6" s="1"/>
  <c r="B19" i="6"/>
  <c r="A19" i="6"/>
  <c r="P19" i="6" s="1"/>
  <c r="B18" i="6"/>
  <c r="A18" i="6"/>
  <c r="P18" i="6" s="1"/>
  <c r="F13" i="6"/>
  <c r="F12" i="6"/>
  <c r="F11" i="6"/>
  <c r="F10" i="6"/>
  <c r="F9" i="6"/>
  <c r="F8" i="6"/>
  <c r="F7" i="6"/>
  <c r="C7" i="6"/>
  <c r="F6" i="6"/>
  <c r="C6" i="6"/>
  <c r="C5" i="6"/>
  <c r="A104" i="5"/>
  <c r="N104" i="5" s="1"/>
  <c r="P104" i="5" s="1"/>
  <c r="Q104" i="5" s="1"/>
  <c r="A103" i="5"/>
  <c r="N103" i="5" s="1"/>
  <c r="P103" i="5" s="1"/>
  <c r="Q103" i="5" s="1"/>
  <c r="A102" i="5"/>
  <c r="N102" i="5" s="1"/>
  <c r="O102" i="5" s="1"/>
  <c r="A101" i="5"/>
  <c r="N101" i="5" s="1"/>
  <c r="P101" i="5" s="1"/>
  <c r="Q101" i="5" s="1"/>
  <c r="A100" i="5"/>
  <c r="N100" i="5" s="1"/>
  <c r="P100" i="5" s="1"/>
  <c r="Q100" i="5" s="1"/>
  <c r="A99" i="5"/>
  <c r="N99" i="5" s="1"/>
  <c r="P99" i="5" s="1"/>
  <c r="Q99" i="5" s="1"/>
  <c r="A98" i="5"/>
  <c r="N98" i="5" s="1"/>
  <c r="P98" i="5" s="1"/>
  <c r="Q98" i="5" s="1"/>
  <c r="R97" i="5"/>
  <c r="A97" i="5"/>
  <c r="N97" i="5" s="1"/>
  <c r="P97" i="5" s="1"/>
  <c r="Q97" i="5" s="1"/>
  <c r="R96" i="5"/>
  <c r="P96" i="5"/>
  <c r="Q96" i="5" s="1"/>
  <c r="A96" i="5"/>
  <c r="N96" i="5" s="1"/>
  <c r="O96" i="5" s="1"/>
  <c r="B95" i="5"/>
  <c r="A95" i="5"/>
  <c r="N95" i="5" s="1"/>
  <c r="P95" i="5" s="1"/>
  <c r="Q95" i="5" s="1"/>
  <c r="A94" i="5"/>
  <c r="N94" i="5" s="1"/>
  <c r="O94" i="5" s="1"/>
  <c r="A93" i="5"/>
  <c r="N93" i="5" s="1"/>
  <c r="P93" i="5" s="1"/>
  <c r="Q93" i="5" s="1"/>
  <c r="C92" i="5"/>
  <c r="A92" i="5"/>
  <c r="N92" i="5" s="1"/>
  <c r="P92" i="5" s="1"/>
  <c r="Q92" i="5" s="1"/>
  <c r="B91" i="5"/>
  <c r="A91" i="5"/>
  <c r="N91" i="5" s="1"/>
  <c r="P91" i="5" s="1"/>
  <c r="Q91" i="5" s="1"/>
  <c r="A90" i="5"/>
  <c r="N90" i="5" s="1"/>
  <c r="P90" i="5" s="1"/>
  <c r="Q90" i="5" s="1"/>
  <c r="A89" i="5"/>
  <c r="N89" i="5" s="1"/>
  <c r="P89" i="5" s="1"/>
  <c r="Q89" i="5" s="1"/>
  <c r="R88" i="5"/>
  <c r="P88" i="5"/>
  <c r="Q88" i="5" s="1"/>
  <c r="O88" i="5"/>
  <c r="C88" i="5"/>
  <c r="B88" i="5"/>
  <c r="A88" i="5"/>
  <c r="N88" i="5" s="1"/>
  <c r="B87" i="5"/>
  <c r="A87" i="5"/>
  <c r="N87" i="5" s="1"/>
  <c r="P87" i="5" s="1"/>
  <c r="Q87" i="5" s="1"/>
  <c r="A86" i="5"/>
  <c r="N86" i="5" s="1"/>
  <c r="P86" i="5" s="1"/>
  <c r="Q86" i="5" s="1"/>
  <c r="A85" i="5"/>
  <c r="N85" i="5" s="1"/>
  <c r="P85" i="5" s="1"/>
  <c r="Q85" i="5" s="1"/>
  <c r="P84" i="5"/>
  <c r="Q84" i="5" s="1"/>
  <c r="O84" i="5"/>
  <c r="C84" i="5"/>
  <c r="B84" i="5"/>
  <c r="A84" i="5"/>
  <c r="N84" i="5" s="1"/>
  <c r="B83" i="5"/>
  <c r="A83" i="5"/>
  <c r="N83" i="5" s="1"/>
  <c r="P83" i="5" s="1"/>
  <c r="Q83" i="5" s="1"/>
  <c r="A82" i="5"/>
  <c r="N82" i="5" s="1"/>
  <c r="O82" i="5" s="1"/>
  <c r="A81" i="5"/>
  <c r="N81" i="5" s="1"/>
  <c r="P81" i="5" s="1"/>
  <c r="Q81" i="5" s="1"/>
  <c r="A80" i="5"/>
  <c r="N80" i="5" s="1"/>
  <c r="P80" i="5" s="1"/>
  <c r="Q80" i="5" s="1"/>
  <c r="A79" i="5"/>
  <c r="N79" i="5" s="1"/>
  <c r="P79" i="5" s="1"/>
  <c r="Q79" i="5" s="1"/>
  <c r="P78" i="5"/>
  <c r="Q78" i="5" s="1"/>
  <c r="O78" i="5"/>
  <c r="A78" i="5"/>
  <c r="N78" i="5" s="1"/>
  <c r="R77" i="5"/>
  <c r="C77" i="5"/>
  <c r="A77" i="5"/>
  <c r="N77" i="5" s="1"/>
  <c r="P77" i="5" s="1"/>
  <c r="Q77" i="5" s="1"/>
  <c r="A76" i="5"/>
  <c r="N76" i="5" s="1"/>
  <c r="P76" i="5" s="1"/>
  <c r="Q76" i="5" s="1"/>
  <c r="A75" i="5"/>
  <c r="N75" i="5" s="1"/>
  <c r="P75" i="5" s="1"/>
  <c r="Q75" i="5" s="1"/>
  <c r="A74" i="5"/>
  <c r="N74" i="5" s="1"/>
  <c r="P74" i="5" s="1"/>
  <c r="Q74" i="5" s="1"/>
  <c r="A73" i="5"/>
  <c r="N73" i="5" s="1"/>
  <c r="P73" i="5" s="1"/>
  <c r="Q73" i="5" s="1"/>
  <c r="A72" i="5"/>
  <c r="N72" i="5" s="1"/>
  <c r="P72" i="5" s="1"/>
  <c r="Q72" i="5" s="1"/>
  <c r="A71" i="5"/>
  <c r="N71" i="5" s="1"/>
  <c r="P71" i="5" s="1"/>
  <c r="Q71" i="5" s="1"/>
  <c r="A70" i="5"/>
  <c r="N70" i="5" s="1"/>
  <c r="O70" i="5" s="1"/>
  <c r="A69" i="5"/>
  <c r="N69" i="5" s="1"/>
  <c r="P69" i="5" s="1"/>
  <c r="Q69" i="5" s="1"/>
  <c r="A68" i="5"/>
  <c r="N68" i="5" s="1"/>
  <c r="O68" i="5" s="1"/>
  <c r="A67" i="5"/>
  <c r="N67" i="5" s="1"/>
  <c r="P67" i="5" s="1"/>
  <c r="Q67" i="5" s="1"/>
  <c r="A66" i="5"/>
  <c r="N66" i="5" s="1"/>
  <c r="P66" i="5" s="1"/>
  <c r="Q66" i="5" s="1"/>
  <c r="A65" i="5"/>
  <c r="N65" i="5" s="1"/>
  <c r="P65" i="5" s="1"/>
  <c r="Q65" i="5" s="1"/>
  <c r="R64" i="5"/>
  <c r="P64" i="5"/>
  <c r="Q64" i="5" s="1"/>
  <c r="C64" i="5"/>
  <c r="B64" i="5"/>
  <c r="A64" i="5"/>
  <c r="N64" i="5" s="1"/>
  <c r="O64" i="5" s="1"/>
  <c r="A63" i="5"/>
  <c r="N63" i="5" s="1"/>
  <c r="P63" i="5" s="1"/>
  <c r="Q63" i="5" s="1"/>
  <c r="B62" i="5"/>
  <c r="A62" i="5"/>
  <c r="N62" i="5" s="1"/>
  <c r="O62" i="5" s="1"/>
  <c r="C61" i="5"/>
  <c r="A61" i="5"/>
  <c r="N61" i="5" s="1"/>
  <c r="P61" i="5" s="1"/>
  <c r="Q61" i="5" s="1"/>
  <c r="A60" i="5"/>
  <c r="N60" i="5" s="1"/>
  <c r="P60" i="5" s="1"/>
  <c r="Q60" i="5" s="1"/>
  <c r="A59" i="5"/>
  <c r="N59" i="5" s="1"/>
  <c r="O59" i="5" s="1"/>
  <c r="P58" i="5"/>
  <c r="Q58" i="5" s="1"/>
  <c r="O58" i="5"/>
  <c r="C58" i="5"/>
  <c r="A58" i="5"/>
  <c r="N58" i="5" s="1"/>
  <c r="A57" i="5"/>
  <c r="N57" i="5" s="1"/>
  <c r="P57" i="5" s="1"/>
  <c r="Q57" i="5" s="1"/>
  <c r="A56" i="5"/>
  <c r="N56" i="5" s="1"/>
  <c r="P56" i="5" s="1"/>
  <c r="Q56" i="5" s="1"/>
  <c r="A55" i="5"/>
  <c r="N55" i="5" s="1"/>
  <c r="P55" i="5" s="1"/>
  <c r="Q55" i="5" s="1"/>
  <c r="A54" i="5"/>
  <c r="N54" i="5" s="1"/>
  <c r="P54" i="5" s="1"/>
  <c r="Q54" i="5" s="1"/>
  <c r="R53" i="5"/>
  <c r="A53" i="5"/>
  <c r="N53" i="5" s="1"/>
  <c r="O53" i="5" s="1"/>
  <c r="A52" i="5"/>
  <c r="N52" i="5" s="1"/>
  <c r="P52" i="5" s="1"/>
  <c r="Q52" i="5" s="1"/>
  <c r="A51" i="5"/>
  <c r="N51" i="5" s="1"/>
  <c r="P51" i="5" s="1"/>
  <c r="Q51" i="5" s="1"/>
  <c r="A50" i="5"/>
  <c r="N50" i="5" s="1"/>
  <c r="P50" i="5" s="1"/>
  <c r="Q50" i="5" s="1"/>
  <c r="A49" i="5"/>
  <c r="N49" i="5" s="1"/>
  <c r="P49" i="5" s="1"/>
  <c r="Q49" i="5" s="1"/>
  <c r="A48" i="5"/>
  <c r="N48" i="5" s="1"/>
  <c r="O48" i="5" s="1"/>
  <c r="A47" i="5"/>
  <c r="N47" i="5" s="1"/>
  <c r="P47" i="5" s="1"/>
  <c r="Q47" i="5" s="1"/>
  <c r="A46" i="5"/>
  <c r="N46" i="5" s="1"/>
  <c r="O46" i="5" s="1"/>
  <c r="A45" i="5"/>
  <c r="N45" i="5" s="1"/>
  <c r="O45" i="5" s="1"/>
  <c r="A44" i="5"/>
  <c r="N44" i="5" s="1"/>
  <c r="P44" i="5" s="1"/>
  <c r="Q44" i="5" s="1"/>
  <c r="A43" i="5"/>
  <c r="N43" i="5" s="1"/>
  <c r="P43" i="5" s="1"/>
  <c r="Q43" i="5" s="1"/>
  <c r="A42" i="5"/>
  <c r="N42" i="5" s="1"/>
  <c r="P42" i="5" s="1"/>
  <c r="Q42" i="5" s="1"/>
  <c r="A41" i="5"/>
  <c r="N41" i="5" s="1"/>
  <c r="P41" i="5" s="1"/>
  <c r="Q41" i="5" s="1"/>
  <c r="A40" i="5"/>
  <c r="N40" i="5" s="1"/>
  <c r="P40" i="5" s="1"/>
  <c r="Q40" i="5" s="1"/>
  <c r="A39" i="5"/>
  <c r="N39" i="5" s="1"/>
  <c r="P39" i="5" s="1"/>
  <c r="Q39" i="5" s="1"/>
  <c r="A38" i="5"/>
  <c r="N38" i="5" s="1"/>
  <c r="O38" i="5" s="1"/>
  <c r="A37" i="5"/>
  <c r="N37" i="5" s="1"/>
  <c r="O37" i="5" s="1"/>
  <c r="A36" i="5"/>
  <c r="N36" i="5" s="1"/>
  <c r="P36" i="5" s="1"/>
  <c r="Q36" i="5" s="1"/>
  <c r="A35" i="5"/>
  <c r="N35" i="5" s="1"/>
  <c r="P35" i="5" s="1"/>
  <c r="Q35" i="5" s="1"/>
  <c r="A34" i="5"/>
  <c r="N34" i="5" s="1"/>
  <c r="P34" i="5" s="1"/>
  <c r="Q34" i="5" s="1"/>
  <c r="A33" i="5"/>
  <c r="N33" i="5" s="1"/>
  <c r="P33" i="5" s="1"/>
  <c r="Q33" i="5" s="1"/>
  <c r="O32" i="5"/>
  <c r="A32" i="5"/>
  <c r="N32" i="5" s="1"/>
  <c r="P32" i="5" s="1"/>
  <c r="Q32" i="5" s="1"/>
  <c r="A31" i="5"/>
  <c r="N31" i="5" s="1"/>
  <c r="P31" i="5" s="1"/>
  <c r="Q31" i="5" s="1"/>
  <c r="A30" i="5"/>
  <c r="N30" i="5" s="1"/>
  <c r="O30" i="5" s="1"/>
  <c r="A29" i="5"/>
  <c r="N29" i="5" s="1"/>
  <c r="O29" i="5" s="1"/>
  <c r="A28" i="5"/>
  <c r="N28" i="5" s="1"/>
  <c r="P28" i="5" s="1"/>
  <c r="Q28" i="5" s="1"/>
  <c r="A27" i="5"/>
  <c r="N27" i="5" s="1"/>
  <c r="P27" i="5" s="1"/>
  <c r="Q27" i="5" s="1"/>
  <c r="A26" i="5"/>
  <c r="N26" i="5" s="1"/>
  <c r="P26" i="5" s="1"/>
  <c r="Q26" i="5" s="1"/>
  <c r="A25" i="5"/>
  <c r="N25" i="5" s="1"/>
  <c r="P25" i="5" s="1"/>
  <c r="Q25" i="5" s="1"/>
  <c r="A24" i="5"/>
  <c r="N24" i="5" s="1"/>
  <c r="O24" i="5" s="1"/>
  <c r="A23" i="5"/>
  <c r="N23" i="5" s="1"/>
  <c r="P23" i="5" s="1"/>
  <c r="Q23" i="5" s="1"/>
  <c r="A22" i="5"/>
  <c r="N22" i="5" s="1"/>
  <c r="O22" i="5" s="1"/>
  <c r="A21" i="5"/>
  <c r="N21" i="5" s="1"/>
  <c r="O21" i="5" s="1"/>
  <c r="A20" i="5"/>
  <c r="N20" i="5" s="1"/>
  <c r="P20" i="5" s="1"/>
  <c r="Q20" i="5" s="1"/>
  <c r="A19" i="5"/>
  <c r="N19" i="5" s="1"/>
  <c r="P19" i="5" s="1"/>
  <c r="Q19" i="5" s="1"/>
  <c r="A18" i="5"/>
  <c r="N18" i="5" s="1"/>
  <c r="O18" i="5" s="1"/>
  <c r="A17" i="5"/>
  <c r="N17" i="5" s="1"/>
  <c r="P17" i="5" s="1"/>
  <c r="Q17" i="5" s="1"/>
  <c r="A16" i="5"/>
  <c r="N16" i="5" s="1"/>
  <c r="O16" i="5" s="1"/>
  <c r="A15" i="5"/>
  <c r="N15" i="5" s="1"/>
  <c r="P15" i="5" s="1"/>
  <c r="Q15" i="5" s="1"/>
  <c r="A14" i="5"/>
  <c r="N14" i="5" s="1"/>
  <c r="O14" i="5" s="1"/>
  <c r="A13" i="5"/>
  <c r="N13" i="5" s="1"/>
  <c r="A12" i="5"/>
  <c r="N12" i="5" s="1"/>
  <c r="P12" i="5" s="1"/>
  <c r="Q12" i="5" s="1"/>
  <c r="A11" i="5"/>
  <c r="N11" i="5" s="1"/>
  <c r="P11" i="5" s="1"/>
  <c r="Q11" i="5" s="1"/>
  <c r="A10" i="5"/>
  <c r="N10" i="5" s="1"/>
  <c r="P10" i="5" s="1"/>
  <c r="Q10" i="5" s="1"/>
  <c r="A9" i="5"/>
  <c r="N9" i="5" s="1"/>
  <c r="P9" i="5" s="1"/>
  <c r="Q9" i="5" s="1"/>
  <c r="A8" i="5"/>
  <c r="N8" i="5" s="1"/>
  <c r="P8" i="5" s="1"/>
  <c r="Q8" i="5" s="1"/>
  <c r="A7" i="5"/>
  <c r="N7" i="5" s="1"/>
  <c r="P7" i="5" s="1"/>
  <c r="Q7" i="5" s="1"/>
  <c r="A6" i="5"/>
  <c r="N6" i="5" s="1"/>
  <c r="O6" i="5" s="1"/>
  <c r="A5" i="5"/>
  <c r="N5" i="5" s="1"/>
  <c r="O5" i="5" s="1"/>
  <c r="M4" i="5"/>
  <c r="L4" i="5"/>
  <c r="K4" i="5"/>
  <c r="J4" i="5"/>
  <c r="I4" i="5"/>
  <c r="H4" i="5"/>
  <c r="G4" i="5"/>
  <c r="F4" i="5"/>
  <c r="E4" i="5"/>
  <c r="D4" i="5"/>
  <c r="M3" i="5"/>
  <c r="L3" i="5"/>
  <c r="K3" i="5"/>
  <c r="J3" i="5"/>
  <c r="I3" i="5"/>
  <c r="H3" i="5"/>
  <c r="G3" i="5"/>
  <c r="F3" i="5"/>
  <c r="E3" i="5"/>
  <c r="D3" i="5"/>
  <c r="R93" i="5" l="1"/>
  <c r="C101" i="5"/>
  <c r="O26" i="5"/>
  <c r="B85" i="5"/>
  <c r="B89" i="5"/>
  <c r="B67" i="5"/>
  <c r="B81" i="5"/>
  <c r="C85" i="5"/>
  <c r="C89" i="5"/>
  <c r="R101" i="5"/>
  <c r="P48" i="5"/>
  <c r="Q48" i="5" s="1"/>
  <c r="R73" i="5"/>
  <c r="C67" i="5"/>
  <c r="C42" i="5"/>
  <c r="R67" i="5"/>
  <c r="O81" i="5"/>
  <c r="R85" i="5"/>
  <c r="B90" i="5"/>
  <c r="P102" i="5"/>
  <c r="Q102" i="5" s="1"/>
  <c r="O42" i="5"/>
  <c r="R81" i="5"/>
  <c r="C90" i="5"/>
  <c r="B96" i="5"/>
  <c r="R102" i="5"/>
  <c r="R48" i="5"/>
  <c r="O90" i="5"/>
  <c r="B79" i="5"/>
  <c r="B93" i="5"/>
  <c r="C26" i="5"/>
  <c r="B59" i="5"/>
  <c r="C73" i="5"/>
  <c r="C79" i="5"/>
  <c r="C93" i="5"/>
  <c r="O85" i="5"/>
  <c r="C63" i="5"/>
  <c r="B69" i="5"/>
  <c r="B82" i="5"/>
  <c r="B73" i="5"/>
  <c r="B99" i="5"/>
  <c r="B66" i="5"/>
  <c r="O73" i="5"/>
  <c r="C81" i="5"/>
  <c r="R63" i="5"/>
  <c r="C69" i="5"/>
  <c r="C82" i="5"/>
  <c r="C87" i="5"/>
  <c r="R69" i="5"/>
  <c r="B78" i="5"/>
  <c r="R87" i="5"/>
  <c r="C91" i="5"/>
  <c r="B97" i="5"/>
  <c r="P59" i="5"/>
  <c r="Q59" i="5" s="1"/>
  <c r="C78" i="5"/>
  <c r="R91" i="5"/>
  <c r="C97" i="5"/>
  <c r="O13" i="5"/>
  <c r="O43" i="5"/>
  <c r="C44" i="5"/>
  <c r="R19" i="5"/>
  <c r="R35" i="5"/>
  <c r="R51" i="5"/>
  <c r="R71" i="5"/>
  <c r="R76" i="5"/>
  <c r="C5" i="5"/>
  <c r="C16" i="5"/>
  <c r="C20" i="5"/>
  <c r="C36" i="5"/>
  <c r="C52" i="5"/>
  <c r="B63" i="5"/>
  <c r="B77" i="5"/>
  <c r="C96" i="5"/>
  <c r="B101" i="5"/>
  <c r="B43" i="5"/>
  <c r="B27" i="5"/>
  <c r="B37" i="5"/>
  <c r="B53" i="5"/>
  <c r="R16" i="5"/>
  <c r="C21" i="5"/>
  <c r="C27" i="5"/>
  <c r="R32" i="5"/>
  <c r="C37" i="5"/>
  <c r="C43" i="5"/>
  <c r="C53" i="5"/>
  <c r="C59" i="5"/>
  <c r="P53" i="5"/>
  <c r="Q53" i="5" s="1"/>
  <c r="C50" i="5"/>
  <c r="B70" i="5"/>
  <c r="C75" i="5"/>
  <c r="R78" i="5"/>
  <c r="P82" i="5"/>
  <c r="Q82" i="5" s="1"/>
  <c r="B94" i="5"/>
  <c r="B98" i="5"/>
  <c r="C103" i="5"/>
  <c r="C34" i="5"/>
  <c r="B75" i="5"/>
  <c r="O56" i="5"/>
  <c r="B65" i="5"/>
  <c r="P70" i="5"/>
  <c r="Q70" i="5" s="1"/>
  <c r="O75" i="5"/>
  <c r="R82" i="5"/>
  <c r="C94" i="5"/>
  <c r="C98" i="5"/>
  <c r="R103" i="5"/>
  <c r="P16" i="5"/>
  <c r="Q16" i="5" s="1"/>
  <c r="P37" i="5"/>
  <c r="Q37" i="5" s="1"/>
  <c r="O40" i="5"/>
  <c r="B13" i="5"/>
  <c r="B19" i="5"/>
  <c r="P24" i="5"/>
  <c r="Q24" i="5" s="1"/>
  <c r="B29" i="5"/>
  <c r="B35" i="5"/>
  <c r="B45" i="5"/>
  <c r="B51" i="5"/>
  <c r="B61" i="5"/>
  <c r="C65" i="5"/>
  <c r="R70" i="5"/>
  <c r="R75" i="5"/>
  <c r="O27" i="5"/>
  <c r="R21" i="5"/>
  <c r="R37" i="5"/>
  <c r="C18" i="5"/>
  <c r="R27" i="5"/>
  <c r="R43" i="5"/>
  <c r="R59" i="5"/>
  <c r="C11" i="5"/>
  <c r="R89" i="5"/>
  <c r="P18" i="5"/>
  <c r="Q18" i="5" s="1"/>
  <c r="C28" i="5"/>
  <c r="C60" i="5"/>
  <c r="C13" i="5"/>
  <c r="C19" i="5"/>
  <c r="R24" i="5"/>
  <c r="C29" i="5"/>
  <c r="C35" i="5"/>
  <c r="R40" i="5"/>
  <c r="C45" i="5"/>
  <c r="C51" i="5"/>
  <c r="R56" i="5"/>
  <c r="R65" i="5"/>
  <c r="O34" i="5"/>
  <c r="B103" i="5"/>
  <c r="R13" i="5"/>
  <c r="O19" i="5"/>
  <c r="P29" i="5"/>
  <c r="Q29" i="5" s="1"/>
  <c r="O35" i="5"/>
  <c r="P45" i="5"/>
  <c r="Q45" i="5" s="1"/>
  <c r="O51" i="5"/>
  <c r="R61" i="5"/>
  <c r="B71" i="5"/>
  <c r="O76" i="5"/>
  <c r="O79" i="5"/>
  <c r="C83" i="5"/>
  <c r="O87" i="5"/>
  <c r="R90" i="5"/>
  <c r="C95" i="5"/>
  <c r="C99" i="5"/>
  <c r="B21" i="5"/>
  <c r="P21" i="5"/>
  <c r="Q21" i="5" s="1"/>
  <c r="O50" i="5"/>
  <c r="R29" i="5"/>
  <c r="R45" i="5"/>
  <c r="C71" i="5"/>
  <c r="R79" i="5"/>
  <c r="R83" i="5"/>
  <c r="R95" i="5"/>
  <c r="R99" i="5"/>
  <c r="R5" i="5"/>
  <c r="P13" i="5"/>
  <c r="Q13" i="5" s="1"/>
  <c r="G11" i="6"/>
  <c r="P5" i="5"/>
  <c r="B11" i="5"/>
  <c r="O11" i="5"/>
  <c r="R11" i="5"/>
  <c r="R7" i="5"/>
  <c r="C8" i="5"/>
  <c r="C12" i="5"/>
  <c r="O8" i="5"/>
  <c r="R8" i="5"/>
  <c r="C8" i="6"/>
  <c r="C9" i="6" s="1"/>
  <c r="C10" i="5"/>
  <c r="O10" i="5"/>
  <c r="B5" i="5"/>
  <c r="I21" i="6"/>
  <c r="J21" i="6"/>
  <c r="M21" i="6"/>
  <c r="O21" i="6"/>
  <c r="I20" i="6"/>
  <c r="J20" i="6"/>
  <c r="O20" i="6"/>
  <c r="M20" i="6"/>
  <c r="I19" i="6"/>
  <c r="J19" i="6"/>
  <c r="M19" i="6"/>
  <c r="O19" i="6"/>
  <c r="J18" i="6"/>
  <c r="M18" i="6"/>
  <c r="I18" i="6"/>
  <c r="O18" i="6"/>
  <c r="B9" i="5"/>
  <c r="O54" i="5"/>
  <c r="B57" i="5"/>
  <c r="C74" i="5"/>
  <c r="B80" i="5"/>
  <c r="O97" i="5"/>
  <c r="O100" i="5"/>
  <c r="G7" i="6"/>
  <c r="P6" i="5"/>
  <c r="Q6" i="5" s="1"/>
  <c r="C9" i="5"/>
  <c r="P22" i="5"/>
  <c r="Q22" i="5" s="1"/>
  <c r="C25" i="5"/>
  <c r="P38" i="5"/>
  <c r="Q38" i="5" s="1"/>
  <c r="P46" i="5"/>
  <c r="Q46" i="5" s="1"/>
  <c r="C49" i="5"/>
  <c r="C57" i="5"/>
  <c r="R62" i="5"/>
  <c r="P68" i="5"/>
  <c r="Q68" i="5" s="1"/>
  <c r="O71" i="5"/>
  <c r="O74" i="5"/>
  <c r="C80" i="5"/>
  <c r="B86" i="5"/>
  <c r="R94" i="5"/>
  <c r="O103" i="5"/>
  <c r="B33" i="5"/>
  <c r="O65" i="5"/>
  <c r="P14" i="5"/>
  <c r="Q14" i="5" s="1"/>
  <c r="C17" i="5"/>
  <c r="P30" i="5"/>
  <c r="Q30" i="5" s="1"/>
  <c r="C33" i="5"/>
  <c r="C41" i="5"/>
  <c r="R6" i="5"/>
  <c r="O9" i="5"/>
  <c r="B12" i="5"/>
  <c r="R14" i="5"/>
  <c r="O17" i="5"/>
  <c r="B20" i="5"/>
  <c r="R22" i="5"/>
  <c r="O25" i="5"/>
  <c r="B28" i="5"/>
  <c r="R30" i="5"/>
  <c r="O33" i="5"/>
  <c r="B36" i="5"/>
  <c r="R38" i="5"/>
  <c r="O41" i="5"/>
  <c r="B44" i="5"/>
  <c r="R46" i="5"/>
  <c r="O49" i="5"/>
  <c r="B52" i="5"/>
  <c r="R54" i="5"/>
  <c r="O57" i="5"/>
  <c r="B60" i="5"/>
  <c r="R68" i="5"/>
  <c r="O77" i="5"/>
  <c r="O80" i="5"/>
  <c r="C86" i="5"/>
  <c r="B92" i="5"/>
  <c r="R100" i="5"/>
  <c r="B22" i="5"/>
  <c r="B68" i="5"/>
  <c r="C54" i="5"/>
  <c r="R74" i="5"/>
  <c r="O83" i="5"/>
  <c r="O86" i="5"/>
  <c r="B6" i="5"/>
  <c r="B14" i="5"/>
  <c r="B30" i="5"/>
  <c r="B38" i="5"/>
  <c r="B17" i="5"/>
  <c r="P62" i="5"/>
  <c r="Q62" i="5" s="1"/>
  <c r="B7" i="5"/>
  <c r="R9" i="5"/>
  <c r="O12" i="5"/>
  <c r="B15" i="5"/>
  <c r="R17" i="5"/>
  <c r="O20" i="5"/>
  <c r="B23" i="5"/>
  <c r="R25" i="5"/>
  <c r="O28" i="5"/>
  <c r="B31" i="5"/>
  <c r="R33" i="5"/>
  <c r="O36" i="5"/>
  <c r="B39" i="5"/>
  <c r="R41" i="5"/>
  <c r="O44" i="5"/>
  <c r="B47" i="5"/>
  <c r="R49" i="5"/>
  <c r="O52" i="5"/>
  <c r="B55" i="5"/>
  <c r="R57" i="5"/>
  <c r="O60" i="5"/>
  <c r="C66" i="5"/>
  <c r="B72" i="5"/>
  <c r="R80" i="5"/>
  <c r="O89" i="5"/>
  <c r="O92" i="5"/>
  <c r="B104" i="5"/>
  <c r="B41" i="5"/>
  <c r="P94" i="5"/>
  <c r="Q94" i="5" s="1"/>
  <c r="C15" i="5"/>
  <c r="C39" i="5"/>
  <c r="C47" i="5"/>
  <c r="C55" i="5"/>
  <c r="O63" i="5"/>
  <c r="O66" i="5"/>
  <c r="C72" i="5"/>
  <c r="R86" i="5"/>
  <c r="O95" i="5"/>
  <c r="O98" i="5"/>
  <c r="C104" i="5"/>
  <c r="B54" i="5"/>
  <c r="C6" i="5"/>
  <c r="C30" i="5"/>
  <c r="C38" i="5"/>
  <c r="C68" i="5"/>
  <c r="B74" i="5"/>
  <c r="C100" i="5"/>
  <c r="C7" i="5"/>
  <c r="C23" i="5"/>
  <c r="C31" i="5"/>
  <c r="O7" i="5"/>
  <c r="B10" i="5"/>
  <c r="R12" i="5"/>
  <c r="O15" i="5"/>
  <c r="B18" i="5"/>
  <c r="R20" i="5"/>
  <c r="O23" i="5"/>
  <c r="B26" i="5"/>
  <c r="R28" i="5"/>
  <c r="O31" i="5"/>
  <c r="B34" i="5"/>
  <c r="R36" i="5"/>
  <c r="O39" i="5"/>
  <c r="B42" i="5"/>
  <c r="R44" i="5"/>
  <c r="O47" i="5"/>
  <c r="B50" i="5"/>
  <c r="R52" i="5"/>
  <c r="O55" i="5"/>
  <c r="B58" i="5"/>
  <c r="R60" i="5"/>
  <c r="O69" i="5"/>
  <c r="O72" i="5"/>
  <c r="R92" i="5"/>
  <c r="O101" i="5"/>
  <c r="O104" i="5"/>
  <c r="B46" i="5"/>
  <c r="C22" i="5"/>
  <c r="R66" i="5"/>
  <c r="R98" i="5"/>
  <c r="C11" i="6"/>
  <c r="B100" i="5"/>
  <c r="B49" i="5"/>
  <c r="R15" i="5"/>
  <c r="R23" i="5"/>
  <c r="R31" i="5"/>
  <c r="R39" i="5"/>
  <c r="R47" i="5"/>
  <c r="R55" i="5"/>
  <c r="R72" i="5"/>
  <c r="R104" i="5"/>
  <c r="C62" i="5"/>
  <c r="C14" i="5"/>
  <c r="C46" i="5"/>
  <c r="B102" i="5"/>
  <c r="G13" i="6"/>
  <c r="G8" i="6"/>
  <c r="G12" i="6"/>
  <c r="G10" i="6"/>
  <c r="G6" i="6"/>
  <c r="C10" i="6"/>
  <c r="G9" i="6"/>
  <c r="B25" i="5"/>
  <c r="B8" i="5"/>
  <c r="R10" i="5"/>
  <c r="B16" i="5"/>
  <c r="R18" i="5"/>
  <c r="B24" i="5"/>
  <c r="R26" i="5"/>
  <c r="B32" i="5"/>
  <c r="R34" i="5"/>
  <c r="B40" i="5"/>
  <c r="R42" i="5"/>
  <c r="B48" i="5"/>
  <c r="R50" i="5"/>
  <c r="B56" i="5"/>
  <c r="R58" i="5"/>
  <c r="O61" i="5"/>
  <c r="C70" i="5"/>
  <c r="B76" i="5"/>
  <c r="R84" i="5"/>
  <c r="O93" i="5"/>
  <c r="C102" i="5"/>
  <c r="O91" i="5"/>
  <c r="C24" i="5"/>
  <c r="C32" i="5"/>
  <c r="C40" i="5"/>
  <c r="C48" i="5"/>
  <c r="C56" i="5"/>
  <c r="O67" i="5"/>
  <c r="C76" i="5"/>
  <c r="O99" i="5"/>
  <c r="C18" i="6"/>
  <c r="D18" i="6" s="1"/>
  <c r="C19" i="6"/>
  <c r="C20" i="6"/>
  <c r="C21" i="6"/>
  <c r="C22" i="6"/>
  <c r="C23" i="6"/>
  <c r="C24" i="6"/>
  <c r="C25" i="6"/>
  <c r="C26" i="6"/>
  <c r="C27" i="6"/>
  <c r="D22" i="6"/>
  <c r="D23" i="6"/>
  <c r="D24" i="6"/>
  <c r="D25" i="6"/>
  <c r="D26" i="6"/>
  <c r="D27" i="6"/>
  <c r="E22" i="6"/>
  <c r="E23" i="6"/>
  <c r="E24" i="6"/>
  <c r="E25" i="6"/>
  <c r="E26" i="6"/>
  <c r="E27" i="6"/>
  <c r="F22" i="6"/>
  <c r="F23" i="6"/>
  <c r="F24" i="6"/>
  <c r="F25" i="6"/>
  <c r="F26" i="6"/>
  <c r="F27" i="6"/>
  <c r="K18" i="6"/>
  <c r="K19" i="6"/>
  <c r="K20" i="6"/>
  <c r="K21" i="6"/>
  <c r="K22" i="6"/>
  <c r="K23" i="6"/>
  <c r="K24" i="6"/>
  <c r="K25" i="6"/>
  <c r="K26" i="6"/>
  <c r="K27" i="6"/>
  <c r="L18" i="6"/>
  <c r="L19" i="6"/>
  <c r="L20" i="6"/>
  <c r="L21" i="6"/>
  <c r="L22" i="6"/>
  <c r="L23" i="6"/>
  <c r="L24" i="6"/>
  <c r="L25" i="6"/>
  <c r="L26" i="6"/>
  <c r="L27" i="6"/>
  <c r="N18" i="6"/>
  <c r="N19" i="6"/>
  <c r="N20" i="6"/>
  <c r="N21" i="6"/>
  <c r="N22" i="6"/>
  <c r="N23" i="6"/>
  <c r="N24" i="6"/>
  <c r="N25" i="6"/>
  <c r="N26" i="6"/>
  <c r="N27" i="6"/>
  <c r="F21" i="6" l="1"/>
  <c r="F20" i="6"/>
  <c r="Q5" i="5"/>
  <c r="P6" i="6" s="1"/>
  <c r="D21" i="6"/>
  <c r="E21" i="6"/>
  <c r="E20" i="6"/>
  <c r="D20" i="6"/>
  <c r="F19" i="6"/>
  <c r="D19" i="6"/>
  <c r="C12" i="6"/>
  <c r="C13" i="6" s="1"/>
  <c r="F18" i="6"/>
  <c r="E19" i="6"/>
  <c r="E18" i="6"/>
  <c r="K6" i="6"/>
  <c r="K8" i="6"/>
  <c r="K5" i="6"/>
  <c r="G20" i="6" l="1"/>
  <c r="H20" i="6" s="1"/>
  <c r="G21" i="6"/>
  <c r="H21" i="6" s="1"/>
  <c r="P5" i="6"/>
  <c r="G19" i="6"/>
  <c r="H19" i="6" s="1"/>
  <c r="K7" i="6"/>
  <c r="K9" i="6" s="1"/>
  <c r="K10" i="6" s="1"/>
  <c r="G18" i="6"/>
  <c r="H18" i="6" s="1"/>
</calcChain>
</file>

<file path=xl/sharedStrings.xml><?xml version="1.0" encoding="utf-8"?>
<sst xmlns="http://schemas.openxmlformats.org/spreadsheetml/2006/main" count="90" uniqueCount="87">
  <si>
    <t>Template – Rilevazione competenze in ingresso (valutazione ex ante)</t>
  </si>
  <si>
    <t>Scopo</t>
  </si>
  <si>
    <t>Questo file serve a registrare la valutazione ex ante delle competenze in ingresso (scala 1–8) per ciascun partecipante e calcolare automaticamente: completezza, medie, livelli prevalenti e suggerimento del livello del corso (Base/Intermedio/Avanzato).</t>
  </si>
  <si>
    <t>Flusso consigliato</t>
  </si>
  <si>
    <t>1) Compilare l’elenco delle competenze (foglio: Competenze_INAPP) – massimo 10 competenze.</t>
  </si>
  <si>
    <t>2) Inserire i partecipanti (foglio: Partecipanti) – obbligatori: Nome, Cognome, Codice Fiscale.</t>
  </si>
  <si>
    <t>3) Compilare i livelli ex ante (foglio: Valutazione_ex_ante) – valori ammessi: 1..8.</t>
  </si>
  <si>
    <t>4) Consultare i risultati e il suggerimento del livello del corso (foglio: Riepilogo).</t>
  </si>
  <si>
    <t>Nota</t>
  </si>
  <si>
    <t>Le competenze devono essere selezionate dai repertori pubblicati dall’INAPP. In questo template si inseriscono codice e denominazione; l’utente non deve inventare competenze.</t>
  </si>
  <si>
    <t>Scala livelli (1–8)</t>
  </si>
  <si>
    <t>1 Base iniziale • 2 Elementare • 3 Operativo • 4 Autonomo • 5 Avanzato • 6 Specializzato • 7 Elevata autonomia • 8 Eccellenza</t>
  </si>
  <si>
    <t>Nuovo: in 'Riepilogo' è presente il riquadro 'Eterogeneità livelli' (min/max, ampiezza e % prevalente). Flag 'LIVELLI DIFFERENZIATI' se ampiezza&gt;=3 o prevalenza&lt;60%.</t>
  </si>
  <si>
    <t>Estensione righe</t>
  </si>
  <si>
    <t>Livello</t>
  </si>
  <si>
    <t>Etichetta</t>
  </si>
  <si>
    <t>Base iniziale</t>
  </si>
  <si>
    <t>Elementare</t>
  </si>
  <si>
    <t>Operativo</t>
  </si>
  <si>
    <t>Autonomo</t>
  </si>
  <si>
    <t>Avanzato</t>
  </si>
  <si>
    <t>Specializzato</t>
  </si>
  <si>
    <t>Elevata autonomia</t>
  </si>
  <si>
    <t>Eccellenza</t>
  </si>
  <si>
    <t>Elenco competenze (da repertori INAPP) – compilare max 10 righe</t>
  </si>
  <si>
    <t>Codice INAPP</t>
  </si>
  <si>
    <t>Denominazione competenza</t>
  </si>
  <si>
    <t>Note (facoltative)</t>
  </si>
  <si>
    <t>Elenco partecipanti – inserire almeno Nome, Cognome, Codice Fiscale</t>
  </si>
  <si>
    <t>Nome*</t>
  </si>
  <si>
    <t>Cognome*</t>
  </si>
  <si>
    <t>Codice Fiscale*</t>
  </si>
  <si>
    <t>Valutazione ex ante – livelli competenza in ingresso (1–8)</t>
  </si>
  <si>
    <t>Compilare i livelli solo per competenze valorizzate nell’elenco (Competenze_INAPP). Valori ammessi: 1..8.</t>
  </si>
  <si>
    <t>Codice Fiscale</t>
  </si>
  <si>
    <t>Nome</t>
  </si>
  <si>
    <t>Cognome</t>
  </si>
  <si>
    <t># comp.</t>
  </si>
  <si>
    <t>Media ex ante</t>
  </si>
  <si>
    <t>Livello (1–8)</t>
  </si>
  <si>
    <t>Fascia</t>
  </si>
  <si>
    <t>Completo?</t>
  </si>
  <si>
    <t>Riepilogo – Competenze in ingresso (ex ante)</t>
  </si>
  <si>
    <t>I risultati si aggiornano in base ai fogli Partecipanti, Competenze_INAPP e Valutazione_ex_ante.</t>
  </si>
  <si>
    <t>Indicatori principali</t>
  </si>
  <si>
    <t>Distribuzione livelli (tutte le competenze)</t>
  </si>
  <si>
    <t>Eterogeneità livelli (ex ante)</t>
  </si>
  <si>
    <t>Helper eterogeneità</t>
  </si>
  <si>
    <t>N° partecipanti</t>
  </si>
  <si>
    <t>Conteggio</t>
  </si>
  <si>
    <t>Percentuale</t>
  </si>
  <si>
    <t>Livello minimo</t>
  </si>
  <si>
    <t>N partecipanti valutati</t>
  </si>
  <si>
    <t>N° competenze (INAPP)</t>
  </si>
  <si>
    <t>Livello massimo</t>
  </si>
  <si>
    <t>Prevalenza corretta (per partecipante)</t>
  </si>
  <si>
    <t>Valutazioni compilate</t>
  </si>
  <si>
    <t>Ampiezza (max-min)</t>
  </si>
  <si>
    <t>Valutazioni attese</t>
  </si>
  <si>
    <t>% livello prevalente</t>
  </si>
  <si>
    <t>Completezza</t>
  </si>
  <si>
    <t>Esito eterogeneità</t>
  </si>
  <si>
    <t>Media complessiva ex ante</t>
  </si>
  <si>
    <t>Suggerimento</t>
  </si>
  <si>
    <t>Livello prevalente (gruppo)</t>
  </si>
  <si>
    <t>Nota: l’eterogeneità è calcolata sui livelli per partecipante (colonna 'Livello (1–8)' in Valutazione_ex_ante), non sulla matrice delle competenze.</t>
  </si>
  <si>
    <t>Livello di riferimento (prudenziale)</t>
  </si>
  <si>
    <t>Suggerimento livello corso</t>
  </si>
  <si>
    <t>Dettaglio per competenza</t>
  </si>
  <si>
    <t>Competenza</t>
  </si>
  <si>
    <t>Compilati</t>
  </si>
  <si>
    <t>% partecipanti</t>
  </si>
  <si>
    <t>Media</t>
  </si>
  <si>
    <t>Prevalente</t>
  </si>
  <si>
    <t>Livello rif.</t>
  </si>
  <si>
    <t>Cnt 1</t>
  </si>
  <si>
    <t>Cnt 2</t>
  </si>
  <si>
    <t>Cnt 3</t>
  </si>
  <si>
    <t>Cnt 4</t>
  </si>
  <si>
    <t>Cnt 5</t>
  </si>
  <si>
    <t>Cnt 6</t>
  </si>
  <si>
    <t>Cnt 7</t>
  </si>
  <si>
    <t>Cnt 8</t>
  </si>
  <si>
    <t xml:space="preserve">Il template prevede 100 partecipanti. Se servono più righe, copiare le formule verso il basso nelle colonne già predisposte (Partecipanti e Valutazione_ex_ante). </t>
  </si>
  <si>
    <t>IMPORTANTE:</t>
  </si>
  <si>
    <t>Il presente documento deve essere prodotto obbligatoriamente per ogni progetto formativo ricompreso nel piano formativo.</t>
  </si>
  <si>
    <t>Matricola Azienda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</si>
</sst>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4"/>
      <color rgb="FF1F4E79"/>
      <name val="Calibri"/>
      <family val="2"/>
    </font>
    <font>
      <b/>
      <sz val="11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color rgb="FF006100"/>
      <name val="Calibri"/>
      <family val="2"/>
    </font>
    <font>
      <b/>
      <sz val="11"/>
      <color rgb="FF1F4E79"/>
      <name val="Calibri"/>
      <family val="2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1" applyFont="1" applyAlignment="1">
      <alignment horizontal="left" vertical="top" wrapText="1"/>
    </xf>
    <xf numFmtId="0" fontId="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0" xfId="1" applyFont="1"/>
    <xf numFmtId="0" fontId="1" fillId="0" borderId="0" xfId="1" applyFont="1"/>
    <xf numFmtId="0" fontId="3" fillId="0" borderId="0" xfId="1" applyFont="1" applyAlignment="1">
      <alignment horizontal="left" vertical="top" wrapText="1"/>
    </xf>
    <xf numFmtId="0" fontId="10" fillId="0" borderId="0" xfId="0" applyFont="1"/>
    <xf numFmtId="0" fontId="5" fillId="0" borderId="1" xfId="1" applyFont="1" applyBorder="1" applyAlignment="1" applyProtection="1">
      <alignment horizontal="left" vertical="top" wrapText="1"/>
      <protection locked="0"/>
    </xf>
    <xf numFmtId="0" fontId="0" fillId="0" borderId="1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0" fillId="0" borderId="1" xfId="1" applyFont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6" fillId="0" borderId="1" xfId="1" applyFont="1" applyBorder="1" applyAlignment="1" applyProtection="1">
      <alignment horizontal="left" vertical="top" wrapText="1"/>
      <protection hidden="1"/>
    </xf>
    <xf numFmtId="0" fontId="2" fillId="0" borderId="0" xfId="1" applyFont="1" applyProtection="1">
      <protection hidden="1"/>
    </xf>
    <xf numFmtId="0" fontId="2" fillId="3" borderId="1" xfId="1" applyFont="1" applyFill="1" applyBorder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1" xfId="1" applyNumberFormat="1" applyFont="1" applyBorder="1" applyAlignment="1" applyProtection="1">
      <alignment horizontal="center" vertical="center" wrapText="1"/>
      <protection hidden="1"/>
    </xf>
    <xf numFmtId="164" fontId="0" fillId="0" borderId="0" xfId="1" applyNumberFormat="1" applyFont="1" applyProtection="1"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2" fontId="0" fillId="0" borderId="1" xfId="1" applyNumberFormat="1" applyFont="1" applyBorder="1" applyAlignment="1" applyProtection="1">
      <alignment horizontal="center" vertical="center" wrapText="1"/>
      <protection hidden="1"/>
    </xf>
    <xf numFmtId="0" fontId="7" fillId="0" borderId="1" xfId="1" applyFont="1" applyBorder="1" applyAlignment="1" applyProtection="1">
      <alignment horizontal="center" vertical="center" wrapText="1"/>
      <protection hidden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0" fillId="0" borderId="1" xfId="1" applyFont="1" applyBorder="1" applyAlignment="1" applyProtection="1">
      <alignment horizontal="left" vertical="top" wrapText="1"/>
      <protection hidden="1"/>
    </xf>
    <xf numFmtId="0" fontId="1" fillId="0" borderId="0" xfId="1" applyFont="1"/>
    <xf numFmtId="0" fontId="0" fillId="0" borderId="0" xfId="0"/>
    <xf numFmtId="0" fontId="3" fillId="0" borderId="0" xfId="1" applyFont="1" applyProtection="1">
      <protection hidden="1"/>
    </xf>
    <xf numFmtId="0" fontId="0" fillId="0" borderId="0" xfId="0" applyProtection="1">
      <protection hidden="1"/>
    </xf>
    <xf numFmtId="0" fontId="1" fillId="0" borderId="0" xfId="1" applyFo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Alignment="1" applyProtection="1">
      <alignment horizontal="left" vertical="center" wrapText="1"/>
      <protection hidden="1"/>
    </xf>
    <xf numFmtId="0" fontId="2" fillId="0" borderId="2" xfId="1" applyFont="1" applyBorder="1" applyAlignment="1" applyProtection="1">
      <alignment horizontal="left" vertical="center" wrapText="1"/>
      <protection hidden="1"/>
    </xf>
    <xf numFmtId="0" fontId="2" fillId="0" borderId="0" xfId="1" applyFont="1" applyAlignment="1" applyProtection="1">
      <alignment horizontal="left" wrapText="1"/>
      <protection hidden="1"/>
    </xf>
    <xf numFmtId="0" fontId="9" fillId="0" borderId="0" xfId="1" applyFont="1" applyAlignment="1" applyProtection="1">
      <alignment horizontal="center" wrapText="1"/>
      <protection hidden="1"/>
    </xf>
  </cellXfs>
  <cellStyles count="2">
    <cellStyle name="Normal" xfId="1" xr:uid="{00000000-0005-0000-0000-000000000000}"/>
    <cellStyle name="Normale" xfId="0" builtinId="0"/>
  </cellStyles>
  <dxfs count="4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tabSelected="1" workbookViewId="0">
      <selection activeCell="A2" sqref="A2"/>
    </sheetView>
  </sheetViews>
  <sheetFormatPr defaultRowHeight="15" x14ac:dyDescent="0.25"/>
  <cols>
    <col min="1" max="1" width="120" customWidth="1"/>
  </cols>
  <sheetData>
    <row r="1" spans="1:1" ht="24" customHeight="1" x14ac:dyDescent="0.3">
      <c r="A1" s="5" t="s">
        <v>0</v>
      </c>
    </row>
    <row r="3" spans="1:1" x14ac:dyDescent="0.25">
      <c r="A3" s="4" t="s">
        <v>1</v>
      </c>
    </row>
    <row r="4" spans="1:1" ht="39.950000000000003" customHeight="1" x14ac:dyDescent="0.25">
      <c r="A4" s="1" t="s">
        <v>2</v>
      </c>
    </row>
    <row r="6" spans="1:1" x14ac:dyDescent="0.25">
      <c r="A6" s="4" t="s">
        <v>3</v>
      </c>
    </row>
    <row r="7" spans="1:1" x14ac:dyDescent="0.25">
      <c r="A7" s="1" t="s">
        <v>4</v>
      </c>
    </row>
    <row r="8" spans="1:1" x14ac:dyDescent="0.25">
      <c r="A8" s="1" t="s">
        <v>5</v>
      </c>
    </row>
    <row r="9" spans="1:1" x14ac:dyDescent="0.25">
      <c r="A9" s="1" t="s">
        <v>6</v>
      </c>
    </row>
    <row r="10" spans="1:1" x14ac:dyDescent="0.25">
      <c r="A10" s="1" t="s">
        <v>7</v>
      </c>
    </row>
    <row r="12" spans="1:1" x14ac:dyDescent="0.25">
      <c r="A12" s="4" t="s">
        <v>8</v>
      </c>
    </row>
    <row r="13" spans="1:1" ht="39.950000000000003" customHeight="1" x14ac:dyDescent="0.25">
      <c r="A13" s="6" t="s">
        <v>9</v>
      </c>
    </row>
    <row r="15" spans="1:1" x14ac:dyDescent="0.25">
      <c r="A15" s="4" t="s">
        <v>10</v>
      </c>
    </row>
    <row r="16" spans="1:1" ht="39.950000000000003" customHeight="1" x14ac:dyDescent="0.25">
      <c r="A16" s="1" t="s">
        <v>11</v>
      </c>
    </row>
    <row r="17" spans="1:1" x14ac:dyDescent="0.25">
      <c r="A17" t="s">
        <v>12</v>
      </c>
    </row>
    <row r="18" spans="1:1" x14ac:dyDescent="0.25">
      <c r="A18" s="4" t="s">
        <v>13</v>
      </c>
    </row>
    <row r="19" spans="1:1" ht="39.950000000000003" customHeight="1" x14ac:dyDescent="0.25">
      <c r="A19" s="1" t="s">
        <v>83</v>
      </c>
    </row>
    <row r="20" spans="1:1" x14ac:dyDescent="0.25">
      <c r="A20" s="7" t="s">
        <v>84</v>
      </c>
    </row>
    <row r="21" spans="1:1" x14ac:dyDescent="0.25">
      <c r="A21" t="s">
        <v>85</v>
      </c>
    </row>
  </sheetData>
  <sheetProtection algorithmName="SHA-512" hashValue="g2nEp27PMDhZHS2stWe5o7MJ3dKL49JURQ2dzgSPZydQFkiENxfQbV/fSiqakN5aF0cWOjZhiVul8YSO3Wuu2g==" saltValue="97Tx8/Hlk1DFH5gihTqC8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A2" sqref="A2"/>
    </sheetView>
  </sheetViews>
  <sheetFormatPr defaultRowHeight="15" x14ac:dyDescent="0.25"/>
  <cols>
    <col min="1" max="1" width="10" customWidth="1"/>
    <col min="2" max="2" width="28" customWidth="1"/>
  </cols>
  <sheetData>
    <row r="1" spans="1:2" x14ac:dyDescent="0.25">
      <c r="A1" s="4" t="s">
        <v>14</v>
      </c>
      <c r="B1" s="4" t="s">
        <v>15</v>
      </c>
    </row>
    <row r="2" spans="1:2" x14ac:dyDescent="0.25">
      <c r="A2" s="2">
        <v>1</v>
      </c>
      <c r="B2" s="1" t="s">
        <v>16</v>
      </c>
    </row>
    <row r="3" spans="1:2" x14ac:dyDescent="0.25">
      <c r="A3" s="2">
        <v>2</v>
      </c>
      <c r="B3" s="1" t="s">
        <v>17</v>
      </c>
    </row>
    <row r="4" spans="1:2" x14ac:dyDescent="0.25">
      <c r="A4" s="2">
        <v>3</v>
      </c>
      <c r="B4" s="1" t="s">
        <v>18</v>
      </c>
    </row>
    <row r="5" spans="1:2" x14ac:dyDescent="0.25">
      <c r="A5" s="2">
        <v>4</v>
      </c>
      <c r="B5" s="1" t="s">
        <v>19</v>
      </c>
    </row>
    <row r="6" spans="1:2" x14ac:dyDescent="0.25">
      <c r="A6" s="2">
        <v>5</v>
      </c>
      <c r="B6" s="1" t="s">
        <v>20</v>
      </c>
    </row>
    <row r="7" spans="1:2" x14ac:dyDescent="0.25">
      <c r="A7" s="2">
        <v>6</v>
      </c>
      <c r="B7" s="1" t="s">
        <v>21</v>
      </c>
    </row>
    <row r="8" spans="1:2" x14ac:dyDescent="0.25">
      <c r="A8" s="2">
        <v>7</v>
      </c>
      <c r="B8" s="1" t="s">
        <v>22</v>
      </c>
    </row>
    <row r="9" spans="1:2" x14ac:dyDescent="0.25">
      <c r="A9" s="2">
        <v>8</v>
      </c>
      <c r="B9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showGridLines="0" workbookViewId="0">
      <selection activeCell="A5" sqref="A5"/>
    </sheetView>
  </sheetViews>
  <sheetFormatPr defaultColWidth="0" defaultRowHeight="15" x14ac:dyDescent="0.25"/>
  <cols>
    <col min="1" max="1" width="18" customWidth="1"/>
    <col min="2" max="2" width="60" customWidth="1"/>
    <col min="3" max="3" width="30" customWidth="1"/>
    <col min="4" max="4" width="9.140625" customWidth="1"/>
    <col min="5" max="16384" width="9.140625" hidden="1"/>
  </cols>
  <sheetData>
    <row r="1" spans="1:3" ht="18.75" x14ac:dyDescent="0.3">
      <c r="A1" s="25" t="s">
        <v>24</v>
      </c>
      <c r="B1" s="26"/>
      <c r="C1" s="26"/>
    </row>
    <row r="3" spans="1:3" ht="21.95" customHeight="1" x14ac:dyDescent="0.25">
      <c r="A3" s="3" t="s">
        <v>25</v>
      </c>
      <c r="B3" s="3" t="s">
        <v>26</v>
      </c>
      <c r="C3" s="3" t="s">
        <v>27</v>
      </c>
    </row>
    <row r="4" spans="1:3" x14ac:dyDescent="0.25">
      <c r="A4" s="8"/>
      <c r="B4" s="8"/>
      <c r="C4" s="9"/>
    </row>
    <row r="5" spans="1:3" x14ac:dyDescent="0.25">
      <c r="A5" s="9"/>
      <c r="B5" s="9"/>
      <c r="C5" s="9"/>
    </row>
    <row r="6" spans="1:3" x14ac:dyDescent="0.25">
      <c r="A6" s="9"/>
      <c r="B6" s="9"/>
      <c r="C6" s="9"/>
    </row>
    <row r="7" spans="1:3" x14ac:dyDescent="0.25">
      <c r="A7" s="9"/>
      <c r="B7" s="9"/>
      <c r="C7" s="9"/>
    </row>
    <row r="8" spans="1:3" x14ac:dyDescent="0.25">
      <c r="A8" s="9"/>
      <c r="B8" s="9"/>
      <c r="C8" s="9"/>
    </row>
    <row r="9" spans="1:3" x14ac:dyDescent="0.25">
      <c r="A9" s="9"/>
      <c r="B9" s="9"/>
      <c r="C9" s="9"/>
    </row>
    <row r="10" spans="1:3" x14ac:dyDescent="0.25">
      <c r="A10" s="9"/>
      <c r="B10" s="9"/>
      <c r="C10" s="9"/>
    </row>
    <row r="11" spans="1:3" x14ac:dyDescent="0.25">
      <c r="A11" s="9"/>
      <c r="B11" s="9"/>
      <c r="C11" s="9"/>
    </row>
    <row r="12" spans="1:3" x14ac:dyDescent="0.25">
      <c r="A12" s="9"/>
      <c r="B12" s="9"/>
      <c r="C12" s="9"/>
    </row>
    <row r="13" spans="1:3" x14ac:dyDescent="0.25">
      <c r="A13" s="9"/>
      <c r="B13" s="9"/>
      <c r="C13" s="9"/>
    </row>
  </sheetData>
  <sheetProtection algorithmName="SHA-512" hashValue="2nPeNZDxyoZ1PkqCalxoLegS+u7KBBjkXOerhf7BoZyl86524ODQMp3blEo4Hn79M2wR7+IYQlFuGb7b083jCA==" saltValue="gQKRt+zLz8cuT2YLE+FomQ==" spinCount="100000" sheet="1" objects="1" scenarios="1" selectLockedCells="1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3"/>
  <sheetViews>
    <sheetView showGridLines="0" workbookViewId="0">
      <selection activeCell="C4" sqref="C4"/>
    </sheetView>
  </sheetViews>
  <sheetFormatPr defaultColWidth="0" defaultRowHeight="15" x14ac:dyDescent="0.25"/>
  <cols>
    <col min="1" max="1" width="3.28515625" customWidth="1"/>
    <col min="2" max="2" width="26" customWidth="1"/>
    <col min="3" max="5" width="18" customWidth="1"/>
    <col min="6" max="7" width="9.140625" customWidth="1"/>
    <col min="8" max="16384" width="9.140625" hidden="1"/>
  </cols>
  <sheetData>
    <row r="1" spans="2:5" ht="18.75" x14ac:dyDescent="0.3">
      <c r="B1" s="25" t="s">
        <v>28</v>
      </c>
      <c r="C1" s="26"/>
      <c r="D1" s="26"/>
      <c r="E1" s="26"/>
    </row>
    <row r="3" spans="2:5" ht="27.95" customHeight="1" x14ac:dyDescent="0.25">
      <c r="B3" s="3" t="s">
        <v>86</v>
      </c>
      <c r="C3" s="3" t="s">
        <v>29</v>
      </c>
      <c r="D3" s="3" t="s">
        <v>30</v>
      </c>
      <c r="E3" s="3" t="s">
        <v>31</v>
      </c>
    </row>
    <row r="4" spans="2:5" x14ac:dyDescent="0.25">
      <c r="B4" s="9"/>
      <c r="C4" s="8"/>
      <c r="D4" s="8"/>
      <c r="E4" s="8"/>
    </row>
    <row r="5" spans="2:5" x14ac:dyDescent="0.25">
      <c r="B5" s="9"/>
      <c r="C5" s="8"/>
      <c r="D5" s="8"/>
      <c r="E5" s="8"/>
    </row>
    <row r="6" spans="2:5" x14ac:dyDescent="0.25">
      <c r="B6" s="9"/>
      <c r="C6" s="8"/>
      <c r="D6" s="8"/>
      <c r="E6" s="8"/>
    </row>
    <row r="7" spans="2:5" x14ac:dyDescent="0.25">
      <c r="B7" s="9"/>
      <c r="C7" s="8"/>
      <c r="D7" s="8"/>
      <c r="E7" s="8"/>
    </row>
    <row r="8" spans="2:5" x14ac:dyDescent="0.25">
      <c r="B8" s="9"/>
      <c r="C8" s="8"/>
      <c r="D8" s="8"/>
      <c r="E8" s="8"/>
    </row>
    <row r="9" spans="2:5" x14ac:dyDescent="0.25">
      <c r="B9" s="9"/>
      <c r="C9" s="8"/>
      <c r="D9" s="8"/>
      <c r="E9" s="8"/>
    </row>
    <row r="10" spans="2:5" x14ac:dyDescent="0.25">
      <c r="B10" s="9"/>
      <c r="C10" s="8"/>
      <c r="D10" s="8"/>
      <c r="E10" s="8"/>
    </row>
    <row r="11" spans="2:5" x14ac:dyDescent="0.25">
      <c r="B11" s="9"/>
      <c r="C11" s="8"/>
      <c r="D11" s="8"/>
      <c r="E11" s="8"/>
    </row>
    <row r="12" spans="2:5" x14ac:dyDescent="0.25">
      <c r="B12" s="9"/>
      <c r="C12" s="8"/>
      <c r="D12" s="8"/>
      <c r="E12" s="8"/>
    </row>
    <row r="13" spans="2:5" x14ac:dyDescent="0.25">
      <c r="B13" s="9"/>
      <c r="C13" s="8"/>
      <c r="D13" s="8"/>
      <c r="E13" s="8"/>
    </row>
    <row r="14" spans="2:5" x14ac:dyDescent="0.25">
      <c r="B14" s="9"/>
      <c r="C14" s="8"/>
      <c r="D14" s="8"/>
      <c r="E14" s="8"/>
    </row>
    <row r="15" spans="2:5" x14ac:dyDescent="0.25">
      <c r="B15" s="9"/>
      <c r="C15" s="8"/>
      <c r="D15" s="8"/>
      <c r="E15" s="8"/>
    </row>
    <row r="16" spans="2:5" x14ac:dyDescent="0.25">
      <c r="B16" s="9"/>
      <c r="C16" s="8"/>
      <c r="D16" s="8"/>
      <c r="E16" s="8"/>
    </row>
    <row r="17" spans="2:5" x14ac:dyDescent="0.25">
      <c r="B17" s="9"/>
      <c r="C17" s="8"/>
      <c r="D17" s="8"/>
      <c r="E17" s="8"/>
    </row>
    <row r="18" spans="2:5" x14ac:dyDescent="0.25">
      <c r="B18" s="9"/>
      <c r="C18" s="8"/>
      <c r="D18" s="8"/>
      <c r="E18" s="8"/>
    </row>
    <row r="19" spans="2:5" x14ac:dyDescent="0.25">
      <c r="B19" s="9"/>
      <c r="C19" s="8"/>
      <c r="D19" s="8"/>
      <c r="E19" s="8"/>
    </row>
    <row r="20" spans="2:5" x14ac:dyDescent="0.25">
      <c r="B20" s="9"/>
      <c r="C20" s="8"/>
      <c r="D20" s="8"/>
      <c r="E20" s="8"/>
    </row>
    <row r="21" spans="2:5" x14ac:dyDescent="0.25">
      <c r="B21" s="9"/>
      <c r="C21" s="8"/>
      <c r="D21" s="8"/>
      <c r="E21" s="8"/>
    </row>
    <row r="22" spans="2:5" x14ac:dyDescent="0.25">
      <c r="B22" s="9"/>
      <c r="C22" s="8"/>
      <c r="D22" s="8"/>
      <c r="E22" s="8"/>
    </row>
    <row r="23" spans="2:5" x14ac:dyDescent="0.25">
      <c r="B23" s="9"/>
      <c r="C23" s="8"/>
      <c r="D23" s="8"/>
      <c r="E23" s="8"/>
    </row>
    <row r="24" spans="2:5" x14ac:dyDescent="0.25">
      <c r="B24" s="9"/>
      <c r="C24" s="8"/>
      <c r="D24" s="8"/>
      <c r="E24" s="8"/>
    </row>
    <row r="25" spans="2:5" x14ac:dyDescent="0.25">
      <c r="B25" s="9"/>
      <c r="C25" s="8"/>
      <c r="D25" s="8"/>
      <c r="E25" s="8"/>
    </row>
    <row r="26" spans="2:5" x14ac:dyDescent="0.25">
      <c r="B26" s="9"/>
      <c r="C26" s="8"/>
      <c r="D26" s="8"/>
      <c r="E26" s="8"/>
    </row>
    <row r="27" spans="2:5" x14ac:dyDescent="0.25">
      <c r="B27" s="9"/>
      <c r="C27" s="8"/>
      <c r="D27" s="8"/>
      <c r="E27" s="8"/>
    </row>
    <row r="28" spans="2:5" x14ac:dyDescent="0.25">
      <c r="B28" s="9"/>
      <c r="C28" s="8"/>
      <c r="D28" s="8"/>
      <c r="E28" s="8"/>
    </row>
    <row r="29" spans="2:5" x14ac:dyDescent="0.25">
      <c r="B29" s="9"/>
      <c r="C29" s="8"/>
      <c r="D29" s="8"/>
      <c r="E29" s="8"/>
    </row>
    <row r="30" spans="2:5" x14ac:dyDescent="0.25">
      <c r="B30" s="9"/>
      <c r="C30" s="8"/>
      <c r="D30" s="8"/>
      <c r="E30" s="8"/>
    </row>
    <row r="31" spans="2:5" x14ac:dyDescent="0.25">
      <c r="B31" s="9"/>
      <c r="C31" s="8"/>
      <c r="D31" s="8"/>
      <c r="E31" s="8"/>
    </row>
    <row r="32" spans="2:5" x14ac:dyDescent="0.25">
      <c r="B32" s="9"/>
      <c r="C32" s="8"/>
      <c r="D32" s="8"/>
      <c r="E32" s="8"/>
    </row>
    <row r="33" spans="2:5" x14ac:dyDescent="0.25">
      <c r="B33" s="9"/>
      <c r="C33" s="8"/>
      <c r="D33" s="8"/>
      <c r="E33" s="8"/>
    </row>
    <row r="34" spans="2:5" x14ac:dyDescent="0.25">
      <c r="B34" s="9"/>
      <c r="C34" s="8"/>
      <c r="D34" s="8"/>
      <c r="E34" s="8"/>
    </row>
    <row r="35" spans="2:5" x14ac:dyDescent="0.25">
      <c r="B35" s="9"/>
      <c r="C35" s="8"/>
      <c r="D35" s="8"/>
      <c r="E35" s="8"/>
    </row>
    <row r="36" spans="2:5" x14ac:dyDescent="0.25">
      <c r="B36" s="9"/>
      <c r="C36" s="8"/>
      <c r="D36" s="8"/>
      <c r="E36" s="8"/>
    </row>
    <row r="37" spans="2:5" x14ac:dyDescent="0.25">
      <c r="B37" s="9"/>
      <c r="C37" s="8"/>
      <c r="D37" s="8"/>
      <c r="E37" s="8"/>
    </row>
    <row r="38" spans="2:5" x14ac:dyDescent="0.25">
      <c r="B38" s="9"/>
      <c r="C38" s="8"/>
      <c r="D38" s="8"/>
      <c r="E38" s="8"/>
    </row>
    <row r="39" spans="2:5" x14ac:dyDescent="0.25">
      <c r="B39" s="9"/>
      <c r="C39" s="8"/>
      <c r="D39" s="8"/>
      <c r="E39" s="8"/>
    </row>
    <row r="40" spans="2:5" x14ac:dyDescent="0.25">
      <c r="B40" s="9"/>
      <c r="C40" s="8"/>
      <c r="D40" s="8"/>
      <c r="E40" s="8"/>
    </row>
    <row r="41" spans="2:5" x14ac:dyDescent="0.25">
      <c r="B41" s="9"/>
      <c r="C41" s="8"/>
      <c r="D41" s="8"/>
      <c r="E41" s="8"/>
    </row>
    <row r="42" spans="2:5" x14ac:dyDescent="0.25">
      <c r="B42" s="9"/>
      <c r="C42" s="8"/>
      <c r="D42" s="8"/>
      <c r="E42" s="8"/>
    </row>
    <row r="43" spans="2:5" x14ac:dyDescent="0.25">
      <c r="B43" s="9"/>
      <c r="C43" s="8"/>
      <c r="D43" s="8"/>
      <c r="E43" s="8"/>
    </row>
    <row r="44" spans="2:5" x14ac:dyDescent="0.25">
      <c r="B44" s="9"/>
      <c r="C44" s="8"/>
      <c r="D44" s="8"/>
      <c r="E44" s="8"/>
    </row>
    <row r="45" spans="2:5" x14ac:dyDescent="0.25">
      <c r="B45" s="9"/>
      <c r="C45" s="8"/>
      <c r="D45" s="8"/>
      <c r="E45" s="8"/>
    </row>
    <row r="46" spans="2:5" x14ac:dyDescent="0.25">
      <c r="B46" s="9"/>
      <c r="C46" s="8"/>
      <c r="D46" s="8"/>
      <c r="E46" s="8"/>
    </row>
    <row r="47" spans="2:5" x14ac:dyDescent="0.25">
      <c r="B47" s="9"/>
      <c r="C47" s="8"/>
      <c r="D47" s="8"/>
      <c r="E47" s="8"/>
    </row>
    <row r="48" spans="2:5" x14ac:dyDescent="0.25">
      <c r="B48" s="9"/>
      <c r="C48" s="8"/>
      <c r="D48" s="8"/>
      <c r="E48" s="8"/>
    </row>
    <row r="49" spans="2:5" x14ac:dyDescent="0.25">
      <c r="B49" s="9"/>
      <c r="C49" s="8"/>
      <c r="D49" s="8"/>
      <c r="E49" s="8"/>
    </row>
    <row r="50" spans="2:5" x14ac:dyDescent="0.25">
      <c r="B50" s="9"/>
      <c r="C50" s="8"/>
      <c r="D50" s="8"/>
      <c r="E50" s="8"/>
    </row>
    <row r="51" spans="2:5" x14ac:dyDescent="0.25">
      <c r="B51" s="9"/>
      <c r="C51" s="8"/>
      <c r="D51" s="8"/>
      <c r="E51" s="8"/>
    </row>
    <row r="52" spans="2:5" x14ac:dyDescent="0.25">
      <c r="B52" s="9"/>
      <c r="C52" s="8"/>
      <c r="D52" s="8"/>
      <c r="E52" s="8"/>
    </row>
    <row r="53" spans="2:5" x14ac:dyDescent="0.25">
      <c r="B53" s="9"/>
      <c r="C53" s="8"/>
      <c r="D53" s="8"/>
      <c r="E53" s="8"/>
    </row>
    <row r="54" spans="2:5" x14ac:dyDescent="0.25">
      <c r="B54" s="9"/>
      <c r="C54" s="8"/>
      <c r="D54" s="8"/>
      <c r="E54" s="8"/>
    </row>
    <row r="55" spans="2:5" x14ac:dyDescent="0.25">
      <c r="B55" s="9"/>
      <c r="C55" s="8"/>
      <c r="D55" s="8"/>
      <c r="E55" s="8"/>
    </row>
    <row r="56" spans="2:5" x14ac:dyDescent="0.25">
      <c r="B56" s="9"/>
      <c r="C56" s="8"/>
      <c r="D56" s="8"/>
      <c r="E56" s="8"/>
    </row>
    <row r="57" spans="2:5" x14ac:dyDescent="0.25">
      <c r="B57" s="9"/>
      <c r="C57" s="8"/>
      <c r="D57" s="8"/>
      <c r="E57" s="8"/>
    </row>
    <row r="58" spans="2:5" x14ac:dyDescent="0.25">
      <c r="B58" s="9"/>
      <c r="C58" s="8"/>
      <c r="D58" s="8"/>
      <c r="E58" s="8"/>
    </row>
    <row r="59" spans="2:5" x14ac:dyDescent="0.25">
      <c r="B59" s="9"/>
      <c r="C59" s="8"/>
      <c r="D59" s="8"/>
      <c r="E59" s="8"/>
    </row>
    <row r="60" spans="2:5" x14ac:dyDescent="0.25">
      <c r="B60" s="9"/>
      <c r="C60" s="8"/>
      <c r="D60" s="8"/>
      <c r="E60" s="8"/>
    </row>
    <row r="61" spans="2:5" x14ac:dyDescent="0.25">
      <c r="B61" s="9"/>
      <c r="C61" s="8"/>
      <c r="D61" s="8"/>
      <c r="E61" s="8"/>
    </row>
    <row r="62" spans="2:5" x14ac:dyDescent="0.25">
      <c r="B62" s="9"/>
      <c r="C62" s="8"/>
      <c r="D62" s="8"/>
      <c r="E62" s="8"/>
    </row>
    <row r="63" spans="2:5" x14ac:dyDescent="0.25">
      <c r="B63" s="9"/>
      <c r="C63" s="8"/>
      <c r="D63" s="8"/>
      <c r="E63" s="8"/>
    </row>
    <row r="64" spans="2:5" x14ac:dyDescent="0.25">
      <c r="B64" s="9"/>
      <c r="C64" s="8"/>
      <c r="D64" s="8"/>
      <c r="E64" s="8"/>
    </row>
    <row r="65" spans="2:5" x14ac:dyDescent="0.25">
      <c r="B65" s="9"/>
      <c r="C65" s="8"/>
      <c r="D65" s="8"/>
      <c r="E65" s="8"/>
    </row>
    <row r="66" spans="2:5" x14ac:dyDescent="0.25">
      <c r="B66" s="9"/>
      <c r="C66" s="8"/>
      <c r="D66" s="8"/>
      <c r="E66" s="8"/>
    </row>
    <row r="67" spans="2:5" x14ac:dyDescent="0.25">
      <c r="B67" s="9"/>
      <c r="C67" s="8"/>
      <c r="D67" s="8"/>
      <c r="E67" s="8"/>
    </row>
    <row r="68" spans="2:5" x14ac:dyDescent="0.25">
      <c r="B68" s="9"/>
      <c r="C68" s="8"/>
      <c r="D68" s="8"/>
      <c r="E68" s="8"/>
    </row>
    <row r="69" spans="2:5" x14ac:dyDescent="0.25">
      <c r="B69" s="9"/>
      <c r="C69" s="8"/>
      <c r="D69" s="8"/>
      <c r="E69" s="8"/>
    </row>
    <row r="70" spans="2:5" x14ac:dyDescent="0.25">
      <c r="B70" s="9"/>
      <c r="C70" s="8"/>
      <c r="D70" s="8"/>
      <c r="E70" s="8"/>
    </row>
    <row r="71" spans="2:5" x14ac:dyDescent="0.25">
      <c r="B71" s="9"/>
      <c r="C71" s="8"/>
      <c r="D71" s="8"/>
      <c r="E71" s="8"/>
    </row>
    <row r="72" spans="2:5" x14ac:dyDescent="0.25">
      <c r="B72" s="9"/>
      <c r="C72" s="8"/>
      <c r="D72" s="8"/>
      <c r="E72" s="8"/>
    </row>
    <row r="73" spans="2:5" x14ac:dyDescent="0.25">
      <c r="B73" s="9"/>
      <c r="C73" s="8"/>
      <c r="D73" s="8"/>
      <c r="E73" s="8"/>
    </row>
    <row r="74" spans="2:5" x14ac:dyDescent="0.25">
      <c r="B74" s="9"/>
      <c r="C74" s="8"/>
      <c r="D74" s="8"/>
      <c r="E74" s="8"/>
    </row>
    <row r="75" spans="2:5" x14ac:dyDescent="0.25">
      <c r="B75" s="9"/>
      <c r="C75" s="8"/>
      <c r="D75" s="8"/>
      <c r="E75" s="8"/>
    </row>
    <row r="76" spans="2:5" x14ac:dyDescent="0.25">
      <c r="B76" s="9"/>
      <c r="C76" s="8"/>
      <c r="D76" s="8"/>
      <c r="E76" s="8"/>
    </row>
    <row r="77" spans="2:5" x14ac:dyDescent="0.25">
      <c r="B77" s="9"/>
      <c r="C77" s="8"/>
      <c r="D77" s="8"/>
      <c r="E77" s="8"/>
    </row>
    <row r="78" spans="2:5" x14ac:dyDescent="0.25">
      <c r="B78" s="9"/>
      <c r="C78" s="8"/>
      <c r="D78" s="8"/>
      <c r="E78" s="8"/>
    </row>
    <row r="79" spans="2:5" x14ac:dyDescent="0.25">
      <c r="B79" s="9"/>
      <c r="C79" s="8"/>
      <c r="D79" s="8"/>
      <c r="E79" s="8"/>
    </row>
    <row r="80" spans="2:5" x14ac:dyDescent="0.25">
      <c r="B80" s="9"/>
      <c r="C80" s="8"/>
      <c r="D80" s="8"/>
      <c r="E80" s="8"/>
    </row>
    <row r="81" spans="2:5" x14ac:dyDescent="0.25">
      <c r="B81" s="9"/>
      <c r="C81" s="8"/>
      <c r="D81" s="8"/>
      <c r="E81" s="8"/>
    </row>
    <row r="82" spans="2:5" x14ac:dyDescent="0.25">
      <c r="B82" s="9"/>
      <c r="C82" s="8"/>
      <c r="D82" s="8"/>
      <c r="E82" s="8"/>
    </row>
    <row r="83" spans="2:5" x14ac:dyDescent="0.25">
      <c r="B83" s="9"/>
      <c r="C83" s="8"/>
      <c r="D83" s="8"/>
      <c r="E83" s="8"/>
    </row>
    <row r="84" spans="2:5" x14ac:dyDescent="0.25">
      <c r="B84" s="9"/>
      <c r="C84" s="8"/>
      <c r="D84" s="8"/>
      <c r="E84" s="8"/>
    </row>
    <row r="85" spans="2:5" x14ac:dyDescent="0.25">
      <c r="B85" s="9"/>
      <c r="C85" s="8"/>
      <c r="D85" s="8"/>
      <c r="E85" s="8"/>
    </row>
    <row r="86" spans="2:5" x14ac:dyDescent="0.25">
      <c r="B86" s="9"/>
      <c r="C86" s="8"/>
      <c r="D86" s="8"/>
      <c r="E86" s="8"/>
    </row>
    <row r="87" spans="2:5" x14ac:dyDescent="0.25">
      <c r="B87" s="9"/>
      <c r="C87" s="8"/>
      <c r="D87" s="8"/>
      <c r="E87" s="8"/>
    </row>
    <row r="88" spans="2:5" x14ac:dyDescent="0.25">
      <c r="B88" s="9"/>
      <c r="C88" s="8"/>
      <c r="D88" s="8"/>
      <c r="E88" s="8"/>
    </row>
    <row r="89" spans="2:5" x14ac:dyDescent="0.25">
      <c r="B89" s="9"/>
      <c r="C89" s="8"/>
      <c r="D89" s="8"/>
      <c r="E89" s="8"/>
    </row>
    <row r="90" spans="2:5" x14ac:dyDescent="0.25">
      <c r="B90" s="9"/>
      <c r="C90" s="8"/>
      <c r="D90" s="8"/>
      <c r="E90" s="8"/>
    </row>
    <row r="91" spans="2:5" x14ac:dyDescent="0.25">
      <c r="B91" s="9"/>
      <c r="C91" s="8"/>
      <c r="D91" s="8"/>
      <c r="E91" s="8"/>
    </row>
    <row r="92" spans="2:5" x14ac:dyDescent="0.25">
      <c r="B92" s="9"/>
      <c r="C92" s="8"/>
      <c r="D92" s="8"/>
      <c r="E92" s="8"/>
    </row>
    <row r="93" spans="2:5" x14ac:dyDescent="0.25">
      <c r="B93" s="9"/>
      <c r="C93" s="8"/>
      <c r="D93" s="8"/>
      <c r="E93" s="8"/>
    </row>
    <row r="94" spans="2:5" x14ac:dyDescent="0.25">
      <c r="B94" s="9"/>
      <c r="C94" s="8"/>
      <c r="D94" s="8"/>
      <c r="E94" s="8"/>
    </row>
    <row r="95" spans="2:5" x14ac:dyDescent="0.25">
      <c r="B95" s="9"/>
      <c r="C95" s="8"/>
      <c r="D95" s="8"/>
      <c r="E95" s="8"/>
    </row>
    <row r="96" spans="2:5" x14ac:dyDescent="0.25">
      <c r="B96" s="9"/>
      <c r="C96" s="8"/>
      <c r="D96" s="8"/>
      <c r="E96" s="8"/>
    </row>
    <row r="97" spans="2:5" x14ac:dyDescent="0.25">
      <c r="B97" s="9"/>
      <c r="C97" s="8"/>
      <c r="D97" s="8"/>
      <c r="E97" s="8"/>
    </row>
    <row r="98" spans="2:5" x14ac:dyDescent="0.25">
      <c r="B98" s="9"/>
      <c r="C98" s="8"/>
      <c r="D98" s="8"/>
      <c r="E98" s="8"/>
    </row>
    <row r="99" spans="2:5" x14ac:dyDescent="0.25">
      <c r="B99" s="9"/>
      <c r="C99" s="8"/>
      <c r="D99" s="8"/>
      <c r="E99" s="8"/>
    </row>
    <row r="100" spans="2:5" x14ac:dyDescent="0.25">
      <c r="B100" s="9"/>
      <c r="C100" s="8"/>
      <c r="D100" s="8"/>
      <c r="E100" s="8"/>
    </row>
    <row r="101" spans="2:5" x14ac:dyDescent="0.25">
      <c r="B101" s="9"/>
      <c r="C101" s="8"/>
      <c r="D101" s="8"/>
      <c r="E101" s="8"/>
    </row>
    <row r="102" spans="2:5" x14ac:dyDescent="0.25">
      <c r="B102" s="9"/>
      <c r="C102" s="8"/>
      <c r="D102" s="8"/>
      <c r="E102" s="8"/>
    </row>
    <row r="103" spans="2:5" x14ac:dyDescent="0.25">
      <c r="B103" s="9"/>
      <c r="C103" s="8"/>
      <c r="D103" s="8"/>
      <c r="E103" s="8"/>
    </row>
  </sheetData>
  <sheetProtection algorithmName="SHA-512" hashValue="UQTP69dZZBj+AhuHpJmr2ASEC811+DsLu3Redd4V39ukVfEs/lOppxaKqwKaZOIM96r9gxvfD45nUZbcemRpRQ==" saltValue="mTX/uTLb0+nPOSDuALdXwQ==" spinCount="100000" sheet="1" objects="1" scenarios="1" insertRows="0" deleteRows="0" selectLockedCells="1"/>
  <mergeCells count="1">
    <mergeCell ref="B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54"/>
  <sheetViews>
    <sheetView showGridLines="0" zoomScaleNormal="100" workbookViewId="0">
      <selection sqref="A1:R1"/>
    </sheetView>
  </sheetViews>
  <sheetFormatPr defaultColWidth="0" defaultRowHeight="15" x14ac:dyDescent="0.25"/>
  <cols>
    <col min="1" max="1" width="18" customWidth="1"/>
    <col min="2" max="3" width="16" customWidth="1"/>
    <col min="4" max="13" width="15.7109375" customWidth="1"/>
    <col min="14" max="14" width="10" customWidth="1"/>
    <col min="15" max="15" width="14" customWidth="1"/>
    <col min="16" max="18" width="12" customWidth="1"/>
    <col min="19" max="19" width="9.140625" customWidth="1"/>
    <col min="20" max="16384" width="9.140625" hidden="1"/>
  </cols>
  <sheetData>
    <row r="1" spans="1:18" ht="18.75" x14ac:dyDescent="0.3">
      <c r="A1" s="29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25">
      <c r="A2" s="27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18" customHeight="1" x14ac:dyDescent="0.25">
      <c r="A3" s="12"/>
      <c r="B3" s="12"/>
      <c r="C3" s="12"/>
      <c r="D3" s="15" t="str">
        <f>IF(Competenze_INAPP!A4="","",Competenze_INAPP!A4)</f>
        <v/>
      </c>
      <c r="E3" s="15" t="str">
        <f>IF(Competenze_INAPP!A5="","",Competenze_INAPP!A5)</f>
        <v/>
      </c>
      <c r="F3" s="15" t="str">
        <f>IF(Competenze_INAPP!A6="","",Competenze_INAPP!A6)</f>
        <v/>
      </c>
      <c r="G3" s="15" t="str">
        <f>IF(Competenze_INAPP!A7="","",Competenze_INAPP!A7)</f>
        <v/>
      </c>
      <c r="H3" s="15" t="str">
        <f>IF(Competenze_INAPP!A8="","",Competenze_INAPP!A8)</f>
        <v/>
      </c>
      <c r="I3" s="15" t="str">
        <f>IF(Competenze_INAPP!A9="","",Competenze_INAPP!A9)</f>
        <v/>
      </c>
      <c r="J3" s="15" t="str">
        <f>IF(Competenze_INAPP!A10="","",Competenze_INAPP!A10)</f>
        <v/>
      </c>
      <c r="K3" s="15" t="str">
        <f>IF(Competenze_INAPP!A11="","",Competenze_INAPP!A11)</f>
        <v/>
      </c>
      <c r="L3" s="15" t="str">
        <f>IF(Competenze_INAPP!A12="","",Competenze_INAPP!A12)</f>
        <v/>
      </c>
      <c r="M3" s="15" t="str">
        <f>IF(Competenze_INAPP!A13="","",Competenze_INAPP!A13)</f>
        <v/>
      </c>
      <c r="N3" s="12"/>
      <c r="O3" s="12"/>
      <c r="P3" s="12"/>
      <c r="Q3" s="12"/>
      <c r="R3" s="12"/>
    </row>
    <row r="4" spans="1:18" ht="33.950000000000003" customHeight="1" x14ac:dyDescent="0.25">
      <c r="A4" s="23" t="s">
        <v>34</v>
      </c>
      <c r="B4" s="23" t="s">
        <v>35</v>
      </c>
      <c r="C4" s="23" t="s">
        <v>36</v>
      </c>
      <c r="D4" s="23" t="str">
        <f>IF(Competenze_INAPP!B4="","",Competenze_INAPP!B4)</f>
        <v/>
      </c>
      <c r="E4" s="23" t="str">
        <f>IF(Competenze_INAPP!B5="","",Competenze_INAPP!B5)</f>
        <v/>
      </c>
      <c r="F4" s="23" t="str">
        <f>IF(Competenze_INAPP!B6="","",Competenze_INAPP!B6)</f>
        <v/>
      </c>
      <c r="G4" s="23" t="str">
        <f>IF(Competenze_INAPP!B7="","",Competenze_INAPP!B7)</f>
        <v/>
      </c>
      <c r="H4" s="23" t="str">
        <f>IF(Competenze_INAPP!B8="","",Competenze_INAPP!B8)</f>
        <v/>
      </c>
      <c r="I4" s="23" t="str">
        <f>IF(Competenze_INAPP!B9="","",Competenze_INAPP!B9)</f>
        <v/>
      </c>
      <c r="J4" s="23" t="str">
        <f>IF(Competenze_INAPP!B10="","",Competenze_INAPP!B10)</f>
        <v/>
      </c>
      <c r="K4" s="23" t="str">
        <f>IF(Competenze_INAPP!B11="","",Competenze_INAPP!B11)</f>
        <v/>
      </c>
      <c r="L4" s="23" t="str">
        <f>IF(Competenze_INAPP!B12="","",Competenze_INAPP!B12)</f>
        <v/>
      </c>
      <c r="M4" s="23" t="str">
        <f>IF(Competenze_INAPP!B13="","",Competenze_INAPP!B13)</f>
        <v/>
      </c>
      <c r="N4" s="23" t="s">
        <v>37</v>
      </c>
      <c r="O4" s="23" t="s">
        <v>38</v>
      </c>
      <c r="P4" s="23" t="s">
        <v>39</v>
      </c>
      <c r="Q4" s="23" t="s">
        <v>40</v>
      </c>
      <c r="R4" s="23" t="s">
        <v>41</v>
      </c>
    </row>
    <row r="5" spans="1:18" x14ac:dyDescent="0.25">
      <c r="A5" s="13" t="str">
        <f>IF(Partecipanti!E4="","",Partecipanti!E4)</f>
        <v/>
      </c>
      <c r="B5" s="13" t="str">
        <f>IF($A5="","",Partecipanti!C4)</f>
        <v/>
      </c>
      <c r="C5" s="13" t="str">
        <f>IF($A5="","",Partecipanti!D4)</f>
        <v/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1" t="str">
        <f t="shared" ref="N5:N36" si="0">IF($A5="","",COUNT(D5:M5))</f>
        <v/>
      </c>
      <c r="O5" s="11" t="str">
        <f t="shared" ref="O5:O36" si="1">IF(OR($N5="",$N5=0),"",ROUND(AVERAGE(D5:M5),2))</f>
        <v/>
      </c>
      <c r="P5" s="11" t="str">
        <f t="shared" ref="P5:P36" si="2">IF(OR($N5="",$N5=0),"",ROUND(AVERAGE(D5:M5),0))</f>
        <v/>
      </c>
      <c r="Q5" s="11" t="str">
        <f t="shared" ref="Q5:Q36" si="3">IF($P5="","",IF($P5&lt;=3,"BASE",IF($P5&lt;=5,"INTERMEDIO","AVANZATO")))</f>
        <v/>
      </c>
      <c r="R5" s="11" t="str">
        <f>IF($A5="","",IF($N5&gt;=Riepilogo!$C$6,"SI","NO"))</f>
        <v/>
      </c>
    </row>
    <row r="6" spans="1:18" x14ac:dyDescent="0.25">
      <c r="A6" s="13" t="str">
        <f>IF(Partecipanti!E5="","",Partecipanti!E5)</f>
        <v/>
      </c>
      <c r="B6" s="13" t="str">
        <f>IF($A6="","",Partecipanti!C5)</f>
        <v/>
      </c>
      <c r="C6" s="13" t="str">
        <f>IF($A6="","",Partecipanti!D5)</f>
        <v/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 t="str">
        <f t="shared" si="0"/>
        <v/>
      </c>
      <c r="O6" s="11" t="str">
        <f t="shared" si="1"/>
        <v/>
      </c>
      <c r="P6" s="11" t="str">
        <f t="shared" si="2"/>
        <v/>
      </c>
      <c r="Q6" s="11" t="str">
        <f t="shared" si="3"/>
        <v/>
      </c>
      <c r="R6" s="11" t="str">
        <f>IF($A6="","",IF($N6&gt;=Riepilogo!$C$6,"SI","NO"))</f>
        <v/>
      </c>
    </row>
    <row r="7" spans="1:18" x14ac:dyDescent="0.25">
      <c r="A7" s="13" t="str">
        <f>IF(Partecipanti!E6="","",Partecipanti!E6)</f>
        <v/>
      </c>
      <c r="B7" s="13" t="str">
        <f>IF($A7="","",Partecipanti!C6)</f>
        <v/>
      </c>
      <c r="C7" s="13" t="str">
        <f>IF($A7="","",Partecipanti!D6)</f>
        <v/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 t="str">
        <f t="shared" si="0"/>
        <v/>
      </c>
      <c r="O7" s="11" t="str">
        <f t="shared" si="1"/>
        <v/>
      </c>
      <c r="P7" s="11" t="str">
        <f t="shared" si="2"/>
        <v/>
      </c>
      <c r="Q7" s="11" t="str">
        <f t="shared" si="3"/>
        <v/>
      </c>
      <c r="R7" s="11" t="str">
        <f>IF($A7="","",IF($N7&gt;=Riepilogo!$C$6,"SI","NO"))</f>
        <v/>
      </c>
    </row>
    <row r="8" spans="1:18" x14ac:dyDescent="0.25">
      <c r="A8" s="13" t="str">
        <f>IF(Partecipanti!E7="","",Partecipanti!E7)</f>
        <v/>
      </c>
      <c r="B8" s="13" t="str">
        <f>IF($A8="","",Partecipanti!C7)</f>
        <v/>
      </c>
      <c r="C8" s="13" t="str">
        <f>IF($A8="","",Partecipanti!D7)</f>
        <v/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 t="str">
        <f t="shared" si="0"/>
        <v/>
      </c>
      <c r="O8" s="11" t="str">
        <f t="shared" si="1"/>
        <v/>
      </c>
      <c r="P8" s="11" t="str">
        <f t="shared" si="2"/>
        <v/>
      </c>
      <c r="Q8" s="11" t="str">
        <f t="shared" si="3"/>
        <v/>
      </c>
      <c r="R8" s="11" t="str">
        <f>IF($A8="","",IF($N8&gt;=Riepilogo!$C$6,"SI","NO"))</f>
        <v/>
      </c>
    </row>
    <row r="9" spans="1:18" x14ac:dyDescent="0.25">
      <c r="A9" s="13" t="str">
        <f>IF(Partecipanti!E8="","",Partecipanti!E8)</f>
        <v/>
      </c>
      <c r="B9" s="13" t="str">
        <f>IF($A9="","",Partecipanti!C8)</f>
        <v/>
      </c>
      <c r="C9" s="13" t="str">
        <f>IF($A9="","",Partecipanti!D8)</f>
        <v/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 t="str">
        <f t="shared" si="0"/>
        <v/>
      </c>
      <c r="O9" s="11" t="str">
        <f t="shared" si="1"/>
        <v/>
      </c>
      <c r="P9" s="11" t="str">
        <f t="shared" si="2"/>
        <v/>
      </c>
      <c r="Q9" s="11" t="str">
        <f t="shared" si="3"/>
        <v/>
      </c>
      <c r="R9" s="11" t="str">
        <f>IF($A9="","",IF($N9&gt;=Riepilogo!$C$6,"SI","NO"))</f>
        <v/>
      </c>
    </row>
    <row r="10" spans="1:18" x14ac:dyDescent="0.25">
      <c r="A10" s="13" t="str">
        <f>IF(Partecipanti!E9="","",Partecipanti!E9)</f>
        <v/>
      </c>
      <c r="B10" s="13" t="str">
        <f>IF($A10="","",Partecipanti!C9)</f>
        <v/>
      </c>
      <c r="C10" s="13" t="str">
        <f>IF($A10="","",Partecipanti!D9)</f>
        <v/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 t="str">
        <f t="shared" si="0"/>
        <v/>
      </c>
      <c r="O10" s="11" t="str">
        <f t="shared" si="1"/>
        <v/>
      </c>
      <c r="P10" s="11" t="str">
        <f t="shared" si="2"/>
        <v/>
      </c>
      <c r="Q10" s="11" t="str">
        <f t="shared" si="3"/>
        <v/>
      </c>
      <c r="R10" s="11" t="str">
        <f>IF($A10="","",IF($N10&gt;=Riepilogo!$C$6,"SI","NO"))</f>
        <v/>
      </c>
    </row>
    <row r="11" spans="1:18" x14ac:dyDescent="0.25">
      <c r="A11" s="13" t="str">
        <f>IF(Partecipanti!E10="","",Partecipanti!E10)</f>
        <v/>
      </c>
      <c r="B11" s="13" t="str">
        <f>IF($A11="","",Partecipanti!C10)</f>
        <v/>
      </c>
      <c r="C11" s="13" t="str">
        <f>IF($A11="","",Partecipanti!D10)</f>
        <v/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 t="str">
        <f t="shared" si="0"/>
        <v/>
      </c>
      <c r="O11" s="11" t="str">
        <f t="shared" si="1"/>
        <v/>
      </c>
      <c r="P11" s="11" t="str">
        <f t="shared" si="2"/>
        <v/>
      </c>
      <c r="Q11" s="11" t="str">
        <f t="shared" si="3"/>
        <v/>
      </c>
      <c r="R11" s="11" t="str">
        <f>IF($A11="","",IF($N11&gt;=Riepilogo!$C$6,"SI","NO"))</f>
        <v/>
      </c>
    </row>
    <row r="12" spans="1:18" x14ac:dyDescent="0.25">
      <c r="A12" s="13" t="str">
        <f>IF(Partecipanti!E11="","",Partecipanti!E11)</f>
        <v/>
      </c>
      <c r="B12" s="13" t="str">
        <f>IF($A12="","",Partecipanti!C11)</f>
        <v/>
      </c>
      <c r="C12" s="13" t="str">
        <f>IF($A12="","",Partecipanti!D11)</f>
        <v/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tr">
        <f t="shared" si="0"/>
        <v/>
      </c>
      <c r="O12" s="11" t="str">
        <f t="shared" si="1"/>
        <v/>
      </c>
      <c r="P12" s="11" t="str">
        <f t="shared" si="2"/>
        <v/>
      </c>
      <c r="Q12" s="11" t="str">
        <f t="shared" si="3"/>
        <v/>
      </c>
      <c r="R12" s="11" t="str">
        <f>IF($A12="","",IF($N12&gt;=Riepilogo!$C$6,"SI","NO"))</f>
        <v/>
      </c>
    </row>
    <row r="13" spans="1:18" x14ac:dyDescent="0.25">
      <c r="A13" s="13" t="str">
        <f>IF(Partecipanti!E12="","",Partecipanti!E12)</f>
        <v/>
      </c>
      <c r="B13" s="13" t="str">
        <f>IF($A13="","",Partecipanti!C12)</f>
        <v/>
      </c>
      <c r="C13" s="13" t="str">
        <f>IF($A13="","",Partecipanti!D12)</f>
        <v/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 t="str">
        <f t="shared" si="0"/>
        <v/>
      </c>
      <c r="O13" s="11" t="str">
        <f t="shared" si="1"/>
        <v/>
      </c>
      <c r="P13" s="11" t="str">
        <f t="shared" si="2"/>
        <v/>
      </c>
      <c r="Q13" s="11" t="str">
        <f t="shared" si="3"/>
        <v/>
      </c>
      <c r="R13" s="11" t="str">
        <f>IF($A13="","",IF($N13&gt;=Riepilogo!$C$6,"SI","NO"))</f>
        <v/>
      </c>
    </row>
    <row r="14" spans="1:18" x14ac:dyDescent="0.25">
      <c r="A14" s="13" t="str">
        <f>IF(Partecipanti!E13="","",Partecipanti!E13)</f>
        <v/>
      </c>
      <c r="B14" s="13" t="str">
        <f>IF($A14="","",Partecipanti!C13)</f>
        <v/>
      </c>
      <c r="C14" s="13" t="str">
        <f>IF($A14="","",Partecipanti!D13)</f>
        <v/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 t="str">
        <f t="shared" si="0"/>
        <v/>
      </c>
      <c r="O14" s="11" t="str">
        <f t="shared" si="1"/>
        <v/>
      </c>
      <c r="P14" s="11" t="str">
        <f t="shared" si="2"/>
        <v/>
      </c>
      <c r="Q14" s="11" t="str">
        <f t="shared" si="3"/>
        <v/>
      </c>
      <c r="R14" s="11" t="str">
        <f>IF($A14="","",IF($N14&gt;=Riepilogo!$C$6,"SI","NO"))</f>
        <v/>
      </c>
    </row>
    <row r="15" spans="1:18" x14ac:dyDescent="0.25">
      <c r="A15" s="13" t="str">
        <f>IF(Partecipanti!E14="","",Partecipanti!E14)</f>
        <v/>
      </c>
      <c r="B15" s="13" t="str">
        <f>IF($A15="","",Partecipanti!C14)</f>
        <v/>
      </c>
      <c r="C15" s="13" t="str">
        <f>IF($A15="","",Partecipanti!D14)</f>
        <v/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 t="str">
        <f t="shared" si="0"/>
        <v/>
      </c>
      <c r="O15" s="11" t="str">
        <f t="shared" si="1"/>
        <v/>
      </c>
      <c r="P15" s="11" t="str">
        <f t="shared" si="2"/>
        <v/>
      </c>
      <c r="Q15" s="11" t="str">
        <f t="shared" si="3"/>
        <v/>
      </c>
      <c r="R15" s="11" t="str">
        <f>IF($A15="","",IF($N15&gt;=Riepilogo!$C$6,"SI","NO"))</f>
        <v/>
      </c>
    </row>
    <row r="16" spans="1:18" x14ac:dyDescent="0.25">
      <c r="A16" s="13" t="str">
        <f>IF(Partecipanti!E15="","",Partecipanti!E15)</f>
        <v/>
      </c>
      <c r="B16" s="13" t="str">
        <f>IF($A16="","",Partecipanti!C15)</f>
        <v/>
      </c>
      <c r="C16" s="13" t="str">
        <f>IF($A16="","",Partecipanti!D15)</f>
        <v/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 t="str">
        <f t="shared" si="0"/>
        <v/>
      </c>
      <c r="O16" s="11" t="str">
        <f t="shared" si="1"/>
        <v/>
      </c>
      <c r="P16" s="11" t="str">
        <f t="shared" si="2"/>
        <v/>
      </c>
      <c r="Q16" s="11" t="str">
        <f t="shared" si="3"/>
        <v/>
      </c>
      <c r="R16" s="11" t="str">
        <f>IF($A16="","",IF($N16&gt;=Riepilogo!$C$6,"SI","NO"))</f>
        <v/>
      </c>
    </row>
    <row r="17" spans="1:18" x14ac:dyDescent="0.25">
      <c r="A17" s="13" t="str">
        <f>IF(Partecipanti!E16="","",Partecipanti!E16)</f>
        <v/>
      </c>
      <c r="B17" s="13" t="str">
        <f>IF($A17="","",Partecipanti!C16)</f>
        <v/>
      </c>
      <c r="C17" s="13" t="str">
        <f>IF($A17="","",Partecipanti!D16)</f>
        <v/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 t="str">
        <f t="shared" si="0"/>
        <v/>
      </c>
      <c r="O17" s="11" t="str">
        <f t="shared" si="1"/>
        <v/>
      </c>
      <c r="P17" s="11" t="str">
        <f t="shared" si="2"/>
        <v/>
      </c>
      <c r="Q17" s="11" t="str">
        <f t="shared" si="3"/>
        <v/>
      </c>
      <c r="R17" s="11" t="str">
        <f>IF($A17="","",IF($N17&gt;=Riepilogo!$C$6,"SI","NO"))</f>
        <v/>
      </c>
    </row>
    <row r="18" spans="1:18" x14ac:dyDescent="0.25">
      <c r="A18" s="13" t="str">
        <f>IF(Partecipanti!E17="","",Partecipanti!E17)</f>
        <v/>
      </c>
      <c r="B18" s="13" t="str">
        <f>IF($A18="","",Partecipanti!C17)</f>
        <v/>
      </c>
      <c r="C18" s="13" t="str">
        <f>IF($A18="","",Partecipanti!D17)</f>
        <v/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 t="str">
        <f t="shared" si="0"/>
        <v/>
      </c>
      <c r="O18" s="11" t="str">
        <f t="shared" si="1"/>
        <v/>
      </c>
      <c r="P18" s="11" t="str">
        <f t="shared" si="2"/>
        <v/>
      </c>
      <c r="Q18" s="11" t="str">
        <f t="shared" si="3"/>
        <v/>
      </c>
      <c r="R18" s="11" t="str">
        <f>IF($A18="","",IF($N18&gt;=Riepilogo!$C$6,"SI","NO"))</f>
        <v/>
      </c>
    </row>
    <row r="19" spans="1:18" x14ac:dyDescent="0.25">
      <c r="A19" s="13" t="str">
        <f>IF(Partecipanti!E18="","",Partecipanti!E18)</f>
        <v/>
      </c>
      <c r="B19" s="13" t="str">
        <f>IF($A19="","",Partecipanti!C18)</f>
        <v/>
      </c>
      <c r="C19" s="13" t="str">
        <f>IF($A19="","",Partecipanti!D18)</f>
        <v/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 t="str">
        <f t="shared" si="0"/>
        <v/>
      </c>
      <c r="O19" s="11" t="str">
        <f t="shared" si="1"/>
        <v/>
      </c>
      <c r="P19" s="11" t="str">
        <f t="shared" si="2"/>
        <v/>
      </c>
      <c r="Q19" s="11" t="str">
        <f t="shared" si="3"/>
        <v/>
      </c>
      <c r="R19" s="11" t="str">
        <f>IF($A19="","",IF($N19&gt;=Riepilogo!$C$6,"SI","NO"))</f>
        <v/>
      </c>
    </row>
    <row r="20" spans="1:18" x14ac:dyDescent="0.25">
      <c r="A20" s="13" t="str">
        <f>IF(Partecipanti!E19="","",Partecipanti!E19)</f>
        <v/>
      </c>
      <c r="B20" s="13" t="str">
        <f>IF($A20="","",Partecipanti!C19)</f>
        <v/>
      </c>
      <c r="C20" s="13" t="str">
        <f>IF($A20="","",Partecipanti!D19)</f>
        <v/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 t="str">
        <f t="shared" si="0"/>
        <v/>
      </c>
      <c r="O20" s="11" t="str">
        <f t="shared" si="1"/>
        <v/>
      </c>
      <c r="P20" s="11" t="str">
        <f t="shared" si="2"/>
        <v/>
      </c>
      <c r="Q20" s="11" t="str">
        <f t="shared" si="3"/>
        <v/>
      </c>
      <c r="R20" s="11" t="str">
        <f>IF($A20="","",IF($N20&gt;=Riepilogo!$C$6,"SI","NO"))</f>
        <v/>
      </c>
    </row>
    <row r="21" spans="1:18" x14ac:dyDescent="0.25">
      <c r="A21" s="13" t="str">
        <f>IF(Partecipanti!E20="","",Partecipanti!E20)</f>
        <v/>
      </c>
      <c r="B21" s="13" t="str">
        <f>IF($A21="","",Partecipanti!C20)</f>
        <v/>
      </c>
      <c r="C21" s="13" t="str">
        <f>IF($A21="","",Partecipanti!D20)</f>
        <v/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 t="str">
        <f t="shared" si="0"/>
        <v/>
      </c>
      <c r="O21" s="11" t="str">
        <f t="shared" si="1"/>
        <v/>
      </c>
      <c r="P21" s="11" t="str">
        <f t="shared" si="2"/>
        <v/>
      </c>
      <c r="Q21" s="11" t="str">
        <f t="shared" si="3"/>
        <v/>
      </c>
      <c r="R21" s="11" t="str">
        <f>IF($A21="","",IF($N21&gt;=Riepilogo!$C$6,"SI","NO"))</f>
        <v/>
      </c>
    </row>
    <row r="22" spans="1:18" x14ac:dyDescent="0.25">
      <c r="A22" s="13" t="str">
        <f>IF(Partecipanti!E21="","",Partecipanti!E21)</f>
        <v/>
      </c>
      <c r="B22" s="13" t="str">
        <f>IF($A22="","",Partecipanti!C21)</f>
        <v/>
      </c>
      <c r="C22" s="13" t="str">
        <f>IF($A22="","",Partecipanti!D21)</f>
        <v/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 t="str">
        <f t="shared" si="0"/>
        <v/>
      </c>
      <c r="O22" s="11" t="str">
        <f t="shared" si="1"/>
        <v/>
      </c>
      <c r="P22" s="11" t="str">
        <f t="shared" si="2"/>
        <v/>
      </c>
      <c r="Q22" s="11" t="str">
        <f t="shared" si="3"/>
        <v/>
      </c>
      <c r="R22" s="11" t="str">
        <f>IF($A22="","",IF($N22&gt;=Riepilogo!$C$6,"SI","NO"))</f>
        <v/>
      </c>
    </row>
    <row r="23" spans="1:18" x14ac:dyDescent="0.25">
      <c r="A23" s="13" t="str">
        <f>IF(Partecipanti!E22="","",Partecipanti!E22)</f>
        <v/>
      </c>
      <c r="B23" s="13" t="str">
        <f>IF($A23="","",Partecipanti!C22)</f>
        <v/>
      </c>
      <c r="C23" s="13" t="str">
        <f>IF($A23="","",Partecipanti!D22)</f>
        <v/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 t="str">
        <f t="shared" si="0"/>
        <v/>
      </c>
      <c r="O23" s="11" t="str">
        <f t="shared" si="1"/>
        <v/>
      </c>
      <c r="P23" s="11" t="str">
        <f t="shared" si="2"/>
        <v/>
      </c>
      <c r="Q23" s="11" t="str">
        <f t="shared" si="3"/>
        <v/>
      </c>
      <c r="R23" s="11" t="str">
        <f>IF($A23="","",IF($N23&gt;=Riepilogo!$C$6,"SI","NO"))</f>
        <v/>
      </c>
    </row>
    <row r="24" spans="1:18" x14ac:dyDescent="0.25">
      <c r="A24" s="13" t="str">
        <f>IF(Partecipanti!E23="","",Partecipanti!E23)</f>
        <v/>
      </c>
      <c r="B24" s="13" t="str">
        <f>IF($A24="","",Partecipanti!C23)</f>
        <v/>
      </c>
      <c r="C24" s="13" t="str">
        <f>IF($A24="","",Partecipanti!D23)</f>
        <v/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 t="str">
        <f t="shared" si="0"/>
        <v/>
      </c>
      <c r="O24" s="11" t="str">
        <f t="shared" si="1"/>
        <v/>
      </c>
      <c r="P24" s="11" t="str">
        <f t="shared" si="2"/>
        <v/>
      </c>
      <c r="Q24" s="11" t="str">
        <f t="shared" si="3"/>
        <v/>
      </c>
      <c r="R24" s="11" t="str">
        <f>IF($A24="","",IF($N24&gt;=Riepilogo!$C$6,"SI","NO"))</f>
        <v/>
      </c>
    </row>
    <row r="25" spans="1:18" x14ac:dyDescent="0.25">
      <c r="A25" s="13" t="str">
        <f>IF(Partecipanti!E24="","",Partecipanti!E24)</f>
        <v/>
      </c>
      <c r="B25" s="13" t="str">
        <f>IF($A25="","",Partecipanti!C24)</f>
        <v/>
      </c>
      <c r="C25" s="13" t="str">
        <f>IF($A25="","",Partecipanti!D24)</f>
        <v/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 t="str">
        <f t="shared" si="0"/>
        <v/>
      </c>
      <c r="O25" s="11" t="str">
        <f t="shared" si="1"/>
        <v/>
      </c>
      <c r="P25" s="11" t="str">
        <f t="shared" si="2"/>
        <v/>
      </c>
      <c r="Q25" s="11" t="str">
        <f t="shared" si="3"/>
        <v/>
      </c>
      <c r="R25" s="11" t="str">
        <f>IF($A25="","",IF($N25&gt;=Riepilogo!$C$6,"SI","NO"))</f>
        <v/>
      </c>
    </row>
    <row r="26" spans="1:18" x14ac:dyDescent="0.25">
      <c r="A26" s="13" t="str">
        <f>IF(Partecipanti!E25="","",Partecipanti!E25)</f>
        <v/>
      </c>
      <c r="B26" s="13" t="str">
        <f>IF($A26="","",Partecipanti!C25)</f>
        <v/>
      </c>
      <c r="C26" s="13" t="str">
        <f>IF($A26="","",Partecipanti!D25)</f>
        <v/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 t="str">
        <f t="shared" si="0"/>
        <v/>
      </c>
      <c r="O26" s="11" t="str">
        <f t="shared" si="1"/>
        <v/>
      </c>
      <c r="P26" s="11" t="str">
        <f t="shared" si="2"/>
        <v/>
      </c>
      <c r="Q26" s="11" t="str">
        <f t="shared" si="3"/>
        <v/>
      </c>
      <c r="R26" s="11" t="str">
        <f>IF($A26="","",IF($N26&gt;=Riepilogo!$C$6,"SI","NO"))</f>
        <v/>
      </c>
    </row>
    <row r="27" spans="1:18" x14ac:dyDescent="0.25">
      <c r="A27" s="13" t="str">
        <f>IF(Partecipanti!E26="","",Partecipanti!E26)</f>
        <v/>
      </c>
      <c r="B27" s="13" t="str">
        <f>IF($A27="","",Partecipanti!C26)</f>
        <v/>
      </c>
      <c r="C27" s="13" t="str">
        <f>IF($A27="","",Partecipanti!D26)</f>
        <v/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 t="str">
        <f t="shared" si="0"/>
        <v/>
      </c>
      <c r="O27" s="11" t="str">
        <f t="shared" si="1"/>
        <v/>
      </c>
      <c r="P27" s="11" t="str">
        <f t="shared" si="2"/>
        <v/>
      </c>
      <c r="Q27" s="11" t="str">
        <f t="shared" si="3"/>
        <v/>
      </c>
      <c r="R27" s="11" t="str">
        <f>IF($A27="","",IF($N27&gt;=Riepilogo!$C$6,"SI","NO"))</f>
        <v/>
      </c>
    </row>
    <row r="28" spans="1:18" x14ac:dyDescent="0.25">
      <c r="A28" s="13" t="str">
        <f>IF(Partecipanti!E27="","",Partecipanti!E27)</f>
        <v/>
      </c>
      <c r="B28" s="13" t="str">
        <f>IF($A28="","",Partecipanti!C27)</f>
        <v/>
      </c>
      <c r="C28" s="13" t="str">
        <f>IF($A28="","",Partecipanti!D27)</f>
        <v/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 t="str">
        <f t="shared" si="0"/>
        <v/>
      </c>
      <c r="O28" s="11" t="str">
        <f t="shared" si="1"/>
        <v/>
      </c>
      <c r="P28" s="11" t="str">
        <f t="shared" si="2"/>
        <v/>
      </c>
      <c r="Q28" s="11" t="str">
        <f t="shared" si="3"/>
        <v/>
      </c>
      <c r="R28" s="11" t="str">
        <f>IF($A28="","",IF($N28&gt;=Riepilogo!$C$6,"SI","NO"))</f>
        <v/>
      </c>
    </row>
    <row r="29" spans="1:18" x14ac:dyDescent="0.25">
      <c r="A29" s="13" t="str">
        <f>IF(Partecipanti!E28="","",Partecipanti!E28)</f>
        <v/>
      </c>
      <c r="B29" s="13" t="str">
        <f>IF($A29="","",Partecipanti!C28)</f>
        <v/>
      </c>
      <c r="C29" s="13" t="str">
        <f>IF($A29="","",Partecipanti!D28)</f>
        <v/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 t="str">
        <f t="shared" si="0"/>
        <v/>
      </c>
      <c r="O29" s="11" t="str">
        <f t="shared" si="1"/>
        <v/>
      </c>
      <c r="P29" s="11" t="str">
        <f t="shared" si="2"/>
        <v/>
      </c>
      <c r="Q29" s="11" t="str">
        <f t="shared" si="3"/>
        <v/>
      </c>
      <c r="R29" s="11" t="str">
        <f>IF($A29="","",IF($N29&gt;=Riepilogo!$C$6,"SI","NO"))</f>
        <v/>
      </c>
    </row>
    <row r="30" spans="1:18" x14ac:dyDescent="0.25">
      <c r="A30" s="13" t="str">
        <f>IF(Partecipanti!E29="","",Partecipanti!E29)</f>
        <v/>
      </c>
      <c r="B30" s="13" t="str">
        <f>IF($A30="","",Partecipanti!C29)</f>
        <v/>
      </c>
      <c r="C30" s="13" t="str">
        <f>IF($A30="","",Partecipanti!D29)</f>
        <v/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 t="str">
        <f t="shared" si="0"/>
        <v/>
      </c>
      <c r="O30" s="11" t="str">
        <f t="shared" si="1"/>
        <v/>
      </c>
      <c r="P30" s="11" t="str">
        <f t="shared" si="2"/>
        <v/>
      </c>
      <c r="Q30" s="11" t="str">
        <f t="shared" si="3"/>
        <v/>
      </c>
      <c r="R30" s="11" t="str">
        <f>IF($A30="","",IF($N30&gt;=Riepilogo!$C$6,"SI","NO"))</f>
        <v/>
      </c>
    </row>
    <row r="31" spans="1:18" x14ac:dyDescent="0.25">
      <c r="A31" s="13" t="str">
        <f>IF(Partecipanti!E30="","",Partecipanti!E30)</f>
        <v/>
      </c>
      <c r="B31" s="13" t="str">
        <f>IF($A31="","",Partecipanti!C30)</f>
        <v/>
      </c>
      <c r="C31" s="13" t="str">
        <f>IF($A31="","",Partecipanti!D30)</f>
        <v/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 t="str">
        <f t="shared" si="0"/>
        <v/>
      </c>
      <c r="O31" s="11" t="str">
        <f t="shared" si="1"/>
        <v/>
      </c>
      <c r="P31" s="11" t="str">
        <f t="shared" si="2"/>
        <v/>
      </c>
      <c r="Q31" s="11" t="str">
        <f t="shared" si="3"/>
        <v/>
      </c>
      <c r="R31" s="11" t="str">
        <f>IF($A31="","",IF($N31&gt;=Riepilogo!$C$6,"SI","NO"))</f>
        <v/>
      </c>
    </row>
    <row r="32" spans="1:18" x14ac:dyDescent="0.25">
      <c r="A32" s="13" t="str">
        <f>IF(Partecipanti!E31="","",Partecipanti!E31)</f>
        <v/>
      </c>
      <c r="B32" s="13" t="str">
        <f>IF($A32="","",Partecipanti!C31)</f>
        <v/>
      </c>
      <c r="C32" s="13" t="str">
        <f>IF($A32="","",Partecipanti!D31)</f>
        <v/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 t="str">
        <f t="shared" si="0"/>
        <v/>
      </c>
      <c r="O32" s="11" t="str">
        <f t="shared" si="1"/>
        <v/>
      </c>
      <c r="P32" s="11" t="str">
        <f t="shared" si="2"/>
        <v/>
      </c>
      <c r="Q32" s="11" t="str">
        <f t="shared" si="3"/>
        <v/>
      </c>
      <c r="R32" s="11" t="str">
        <f>IF($A32="","",IF($N32&gt;=Riepilogo!$C$6,"SI","NO"))</f>
        <v/>
      </c>
    </row>
    <row r="33" spans="1:18" x14ac:dyDescent="0.25">
      <c r="A33" s="13" t="str">
        <f>IF(Partecipanti!E32="","",Partecipanti!E32)</f>
        <v/>
      </c>
      <c r="B33" s="13" t="str">
        <f>IF($A33="","",Partecipanti!C32)</f>
        <v/>
      </c>
      <c r="C33" s="13" t="str">
        <f>IF($A33="","",Partecipanti!D32)</f>
        <v/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1" t="str">
        <f t="shared" si="0"/>
        <v/>
      </c>
      <c r="O33" s="11" t="str">
        <f t="shared" si="1"/>
        <v/>
      </c>
      <c r="P33" s="11" t="str">
        <f t="shared" si="2"/>
        <v/>
      </c>
      <c r="Q33" s="11" t="str">
        <f t="shared" si="3"/>
        <v/>
      </c>
      <c r="R33" s="11" t="str">
        <f>IF($A33="","",IF($N33&gt;=Riepilogo!$C$6,"SI","NO"))</f>
        <v/>
      </c>
    </row>
    <row r="34" spans="1:18" x14ac:dyDescent="0.25">
      <c r="A34" s="13" t="str">
        <f>IF(Partecipanti!E33="","",Partecipanti!E33)</f>
        <v/>
      </c>
      <c r="B34" s="13" t="str">
        <f>IF($A34="","",Partecipanti!C33)</f>
        <v/>
      </c>
      <c r="C34" s="13" t="str">
        <f>IF($A34="","",Partecipanti!D33)</f>
        <v/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1" t="str">
        <f t="shared" si="0"/>
        <v/>
      </c>
      <c r="O34" s="11" t="str">
        <f t="shared" si="1"/>
        <v/>
      </c>
      <c r="P34" s="11" t="str">
        <f t="shared" si="2"/>
        <v/>
      </c>
      <c r="Q34" s="11" t="str">
        <f t="shared" si="3"/>
        <v/>
      </c>
      <c r="R34" s="11" t="str">
        <f>IF($A34="","",IF($N34&gt;=Riepilogo!$C$6,"SI","NO"))</f>
        <v/>
      </c>
    </row>
    <row r="35" spans="1:18" x14ac:dyDescent="0.25">
      <c r="A35" s="13" t="str">
        <f>IF(Partecipanti!E34="","",Partecipanti!E34)</f>
        <v/>
      </c>
      <c r="B35" s="13" t="str">
        <f>IF($A35="","",Partecipanti!C34)</f>
        <v/>
      </c>
      <c r="C35" s="13" t="str">
        <f>IF($A35="","",Partecipanti!D34)</f>
        <v/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 t="str">
        <f t="shared" si="0"/>
        <v/>
      </c>
      <c r="O35" s="11" t="str">
        <f t="shared" si="1"/>
        <v/>
      </c>
      <c r="P35" s="11" t="str">
        <f t="shared" si="2"/>
        <v/>
      </c>
      <c r="Q35" s="11" t="str">
        <f t="shared" si="3"/>
        <v/>
      </c>
      <c r="R35" s="11" t="str">
        <f>IF($A35="","",IF($N35&gt;=Riepilogo!$C$6,"SI","NO"))</f>
        <v/>
      </c>
    </row>
    <row r="36" spans="1:18" x14ac:dyDescent="0.25">
      <c r="A36" s="13" t="str">
        <f>IF(Partecipanti!E35="","",Partecipanti!E35)</f>
        <v/>
      </c>
      <c r="B36" s="13" t="str">
        <f>IF($A36="","",Partecipanti!C35)</f>
        <v/>
      </c>
      <c r="C36" s="13" t="str">
        <f>IF($A36="","",Partecipanti!D35)</f>
        <v/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1" t="str">
        <f t="shared" si="0"/>
        <v/>
      </c>
      <c r="O36" s="11" t="str">
        <f t="shared" si="1"/>
        <v/>
      </c>
      <c r="P36" s="11" t="str">
        <f t="shared" si="2"/>
        <v/>
      </c>
      <c r="Q36" s="11" t="str">
        <f t="shared" si="3"/>
        <v/>
      </c>
      <c r="R36" s="11" t="str">
        <f>IF($A36="","",IF($N36&gt;=Riepilogo!$C$6,"SI","NO"))</f>
        <v/>
      </c>
    </row>
    <row r="37" spans="1:18" x14ac:dyDescent="0.25">
      <c r="A37" s="13" t="str">
        <f>IF(Partecipanti!E36="","",Partecipanti!E36)</f>
        <v/>
      </c>
      <c r="B37" s="13" t="str">
        <f>IF($A37="","",Partecipanti!C36)</f>
        <v/>
      </c>
      <c r="C37" s="13" t="str">
        <f>IF($A37="","",Partecipanti!D36)</f>
        <v/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1" t="str">
        <f t="shared" ref="N37:N68" si="4">IF($A37="","",COUNT(D37:M37))</f>
        <v/>
      </c>
      <c r="O37" s="11" t="str">
        <f t="shared" ref="O37:O68" si="5">IF(OR($N37="",$N37=0),"",ROUND(AVERAGE(D37:M37),2))</f>
        <v/>
      </c>
      <c r="P37" s="11" t="str">
        <f t="shared" ref="P37:P68" si="6">IF(OR($N37="",$N37=0),"",ROUND(AVERAGE(D37:M37),0))</f>
        <v/>
      </c>
      <c r="Q37" s="11" t="str">
        <f t="shared" ref="Q37:Q68" si="7">IF($P37="","",IF($P37&lt;=3,"BASE",IF($P37&lt;=5,"INTERMEDIO","AVANZATO")))</f>
        <v/>
      </c>
      <c r="R37" s="11" t="str">
        <f>IF($A37="","",IF($N37&gt;=Riepilogo!$C$6,"SI","NO"))</f>
        <v/>
      </c>
    </row>
    <row r="38" spans="1:18" x14ac:dyDescent="0.25">
      <c r="A38" s="13" t="str">
        <f>IF(Partecipanti!E37="","",Partecipanti!E37)</f>
        <v/>
      </c>
      <c r="B38" s="13" t="str">
        <f>IF($A38="","",Partecipanti!C37)</f>
        <v/>
      </c>
      <c r="C38" s="13" t="str">
        <f>IF($A38="","",Partecipanti!D37)</f>
        <v/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1" t="str">
        <f t="shared" si="4"/>
        <v/>
      </c>
      <c r="O38" s="11" t="str">
        <f t="shared" si="5"/>
        <v/>
      </c>
      <c r="P38" s="11" t="str">
        <f t="shared" si="6"/>
        <v/>
      </c>
      <c r="Q38" s="11" t="str">
        <f t="shared" si="7"/>
        <v/>
      </c>
      <c r="R38" s="11" t="str">
        <f>IF($A38="","",IF($N38&gt;=Riepilogo!$C$6,"SI","NO"))</f>
        <v/>
      </c>
    </row>
    <row r="39" spans="1:18" x14ac:dyDescent="0.25">
      <c r="A39" s="13" t="str">
        <f>IF(Partecipanti!E38="","",Partecipanti!E38)</f>
        <v/>
      </c>
      <c r="B39" s="13" t="str">
        <f>IF($A39="","",Partecipanti!C38)</f>
        <v/>
      </c>
      <c r="C39" s="13" t="str">
        <f>IF($A39="","",Partecipanti!D38)</f>
        <v/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1" t="str">
        <f t="shared" si="4"/>
        <v/>
      </c>
      <c r="O39" s="11" t="str">
        <f t="shared" si="5"/>
        <v/>
      </c>
      <c r="P39" s="11" t="str">
        <f t="shared" si="6"/>
        <v/>
      </c>
      <c r="Q39" s="11" t="str">
        <f t="shared" si="7"/>
        <v/>
      </c>
      <c r="R39" s="11" t="str">
        <f>IF($A39="","",IF($N39&gt;=Riepilogo!$C$6,"SI","NO"))</f>
        <v/>
      </c>
    </row>
    <row r="40" spans="1:18" x14ac:dyDescent="0.25">
      <c r="A40" s="13" t="str">
        <f>IF(Partecipanti!E39="","",Partecipanti!E39)</f>
        <v/>
      </c>
      <c r="B40" s="13" t="str">
        <f>IF($A40="","",Partecipanti!C39)</f>
        <v/>
      </c>
      <c r="C40" s="13" t="str">
        <f>IF($A40="","",Partecipanti!D39)</f>
        <v/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1" t="str">
        <f t="shared" si="4"/>
        <v/>
      </c>
      <c r="O40" s="11" t="str">
        <f t="shared" si="5"/>
        <v/>
      </c>
      <c r="P40" s="11" t="str">
        <f t="shared" si="6"/>
        <v/>
      </c>
      <c r="Q40" s="11" t="str">
        <f t="shared" si="7"/>
        <v/>
      </c>
      <c r="R40" s="11" t="str">
        <f>IF($A40="","",IF($N40&gt;=Riepilogo!$C$6,"SI","NO"))</f>
        <v/>
      </c>
    </row>
    <row r="41" spans="1:18" x14ac:dyDescent="0.25">
      <c r="A41" s="13" t="str">
        <f>IF(Partecipanti!E40="","",Partecipanti!E40)</f>
        <v/>
      </c>
      <c r="B41" s="13" t="str">
        <f>IF($A41="","",Partecipanti!C40)</f>
        <v/>
      </c>
      <c r="C41" s="13" t="str">
        <f>IF($A41="","",Partecipanti!D40)</f>
        <v/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 t="str">
        <f t="shared" si="4"/>
        <v/>
      </c>
      <c r="O41" s="11" t="str">
        <f t="shared" si="5"/>
        <v/>
      </c>
      <c r="P41" s="11" t="str">
        <f t="shared" si="6"/>
        <v/>
      </c>
      <c r="Q41" s="11" t="str">
        <f t="shared" si="7"/>
        <v/>
      </c>
      <c r="R41" s="11" t="str">
        <f>IF($A41="","",IF($N41&gt;=Riepilogo!$C$6,"SI","NO"))</f>
        <v/>
      </c>
    </row>
    <row r="42" spans="1:18" x14ac:dyDescent="0.25">
      <c r="A42" s="13" t="str">
        <f>IF(Partecipanti!E41="","",Partecipanti!E41)</f>
        <v/>
      </c>
      <c r="B42" s="13" t="str">
        <f>IF($A42="","",Partecipanti!C41)</f>
        <v/>
      </c>
      <c r="C42" s="13" t="str">
        <f>IF($A42="","",Partecipanti!D41)</f>
        <v/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1" t="str">
        <f t="shared" si="4"/>
        <v/>
      </c>
      <c r="O42" s="11" t="str">
        <f t="shared" si="5"/>
        <v/>
      </c>
      <c r="P42" s="11" t="str">
        <f t="shared" si="6"/>
        <v/>
      </c>
      <c r="Q42" s="11" t="str">
        <f t="shared" si="7"/>
        <v/>
      </c>
      <c r="R42" s="11" t="str">
        <f>IF($A42="","",IF($N42&gt;=Riepilogo!$C$6,"SI","NO"))</f>
        <v/>
      </c>
    </row>
    <row r="43" spans="1:18" x14ac:dyDescent="0.25">
      <c r="A43" s="13" t="str">
        <f>IF(Partecipanti!E42="","",Partecipanti!E42)</f>
        <v/>
      </c>
      <c r="B43" s="13" t="str">
        <f>IF($A43="","",Partecipanti!C42)</f>
        <v/>
      </c>
      <c r="C43" s="13" t="str">
        <f>IF($A43="","",Partecipanti!D42)</f>
        <v/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1" t="str">
        <f t="shared" si="4"/>
        <v/>
      </c>
      <c r="O43" s="11" t="str">
        <f t="shared" si="5"/>
        <v/>
      </c>
      <c r="P43" s="11" t="str">
        <f t="shared" si="6"/>
        <v/>
      </c>
      <c r="Q43" s="11" t="str">
        <f t="shared" si="7"/>
        <v/>
      </c>
      <c r="R43" s="11" t="str">
        <f>IF($A43="","",IF($N43&gt;=Riepilogo!$C$6,"SI","NO"))</f>
        <v/>
      </c>
    </row>
    <row r="44" spans="1:18" x14ac:dyDescent="0.25">
      <c r="A44" s="13" t="str">
        <f>IF(Partecipanti!E43="","",Partecipanti!E43)</f>
        <v/>
      </c>
      <c r="B44" s="13" t="str">
        <f>IF($A44="","",Partecipanti!C43)</f>
        <v/>
      </c>
      <c r="C44" s="13" t="str">
        <f>IF($A44="","",Partecipanti!D43)</f>
        <v/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 t="str">
        <f t="shared" si="4"/>
        <v/>
      </c>
      <c r="O44" s="11" t="str">
        <f t="shared" si="5"/>
        <v/>
      </c>
      <c r="P44" s="11" t="str">
        <f t="shared" si="6"/>
        <v/>
      </c>
      <c r="Q44" s="11" t="str">
        <f t="shared" si="7"/>
        <v/>
      </c>
      <c r="R44" s="11" t="str">
        <f>IF($A44="","",IF($N44&gt;=Riepilogo!$C$6,"SI","NO"))</f>
        <v/>
      </c>
    </row>
    <row r="45" spans="1:18" x14ac:dyDescent="0.25">
      <c r="A45" s="13" t="str">
        <f>IF(Partecipanti!E44="","",Partecipanti!E44)</f>
        <v/>
      </c>
      <c r="B45" s="13" t="str">
        <f>IF($A45="","",Partecipanti!C44)</f>
        <v/>
      </c>
      <c r="C45" s="13" t="str">
        <f>IF($A45="","",Partecipanti!D44)</f>
        <v/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1" t="str">
        <f t="shared" si="4"/>
        <v/>
      </c>
      <c r="O45" s="11" t="str">
        <f t="shared" si="5"/>
        <v/>
      </c>
      <c r="P45" s="11" t="str">
        <f t="shared" si="6"/>
        <v/>
      </c>
      <c r="Q45" s="11" t="str">
        <f t="shared" si="7"/>
        <v/>
      </c>
      <c r="R45" s="11" t="str">
        <f>IF($A45="","",IF($N45&gt;=Riepilogo!$C$6,"SI","NO"))</f>
        <v/>
      </c>
    </row>
    <row r="46" spans="1:18" x14ac:dyDescent="0.25">
      <c r="A46" s="13" t="str">
        <f>IF(Partecipanti!E45="","",Partecipanti!E45)</f>
        <v/>
      </c>
      <c r="B46" s="13" t="str">
        <f>IF($A46="","",Partecipanti!C45)</f>
        <v/>
      </c>
      <c r="C46" s="13" t="str">
        <f>IF($A46="","",Partecipanti!D45)</f>
        <v/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1" t="str">
        <f t="shared" si="4"/>
        <v/>
      </c>
      <c r="O46" s="11" t="str">
        <f t="shared" si="5"/>
        <v/>
      </c>
      <c r="P46" s="11" t="str">
        <f t="shared" si="6"/>
        <v/>
      </c>
      <c r="Q46" s="11" t="str">
        <f t="shared" si="7"/>
        <v/>
      </c>
      <c r="R46" s="11" t="str">
        <f>IF($A46="","",IF($N46&gt;=Riepilogo!$C$6,"SI","NO"))</f>
        <v/>
      </c>
    </row>
    <row r="47" spans="1:18" x14ac:dyDescent="0.25">
      <c r="A47" s="13" t="str">
        <f>IF(Partecipanti!E46="","",Partecipanti!E46)</f>
        <v/>
      </c>
      <c r="B47" s="13" t="str">
        <f>IF($A47="","",Partecipanti!C46)</f>
        <v/>
      </c>
      <c r="C47" s="13" t="str">
        <f>IF($A47="","",Partecipanti!D46)</f>
        <v/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1" t="str">
        <f t="shared" si="4"/>
        <v/>
      </c>
      <c r="O47" s="11" t="str">
        <f t="shared" si="5"/>
        <v/>
      </c>
      <c r="P47" s="11" t="str">
        <f t="shared" si="6"/>
        <v/>
      </c>
      <c r="Q47" s="11" t="str">
        <f t="shared" si="7"/>
        <v/>
      </c>
      <c r="R47" s="11" t="str">
        <f>IF($A47="","",IF($N47&gt;=Riepilogo!$C$6,"SI","NO"))</f>
        <v/>
      </c>
    </row>
    <row r="48" spans="1:18" x14ac:dyDescent="0.25">
      <c r="A48" s="13" t="str">
        <f>IF(Partecipanti!E47="","",Partecipanti!E47)</f>
        <v/>
      </c>
      <c r="B48" s="13" t="str">
        <f>IF($A48="","",Partecipanti!C47)</f>
        <v/>
      </c>
      <c r="C48" s="13" t="str">
        <f>IF($A48="","",Partecipanti!D47)</f>
        <v/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1" t="str">
        <f t="shared" si="4"/>
        <v/>
      </c>
      <c r="O48" s="11" t="str">
        <f t="shared" si="5"/>
        <v/>
      </c>
      <c r="P48" s="11" t="str">
        <f t="shared" si="6"/>
        <v/>
      </c>
      <c r="Q48" s="11" t="str">
        <f t="shared" si="7"/>
        <v/>
      </c>
      <c r="R48" s="11" t="str">
        <f>IF($A48="","",IF($N48&gt;=Riepilogo!$C$6,"SI","NO"))</f>
        <v/>
      </c>
    </row>
    <row r="49" spans="1:18" x14ac:dyDescent="0.25">
      <c r="A49" s="13" t="str">
        <f>IF(Partecipanti!E48="","",Partecipanti!E48)</f>
        <v/>
      </c>
      <c r="B49" s="13" t="str">
        <f>IF($A49="","",Partecipanti!C48)</f>
        <v/>
      </c>
      <c r="C49" s="13" t="str">
        <f>IF($A49="","",Partecipanti!D48)</f>
        <v/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1" t="str">
        <f t="shared" si="4"/>
        <v/>
      </c>
      <c r="O49" s="11" t="str">
        <f t="shared" si="5"/>
        <v/>
      </c>
      <c r="P49" s="11" t="str">
        <f t="shared" si="6"/>
        <v/>
      </c>
      <c r="Q49" s="11" t="str">
        <f t="shared" si="7"/>
        <v/>
      </c>
      <c r="R49" s="11" t="str">
        <f>IF($A49="","",IF($N49&gt;=Riepilogo!$C$6,"SI","NO"))</f>
        <v/>
      </c>
    </row>
    <row r="50" spans="1:18" x14ac:dyDescent="0.25">
      <c r="A50" s="13" t="str">
        <f>IF(Partecipanti!E49="","",Partecipanti!E49)</f>
        <v/>
      </c>
      <c r="B50" s="13" t="str">
        <f>IF($A50="","",Partecipanti!C49)</f>
        <v/>
      </c>
      <c r="C50" s="13" t="str">
        <f>IF($A50="","",Partecipanti!D49)</f>
        <v/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1" t="str">
        <f t="shared" si="4"/>
        <v/>
      </c>
      <c r="O50" s="11" t="str">
        <f t="shared" si="5"/>
        <v/>
      </c>
      <c r="P50" s="11" t="str">
        <f t="shared" si="6"/>
        <v/>
      </c>
      <c r="Q50" s="11" t="str">
        <f t="shared" si="7"/>
        <v/>
      </c>
      <c r="R50" s="11" t="str">
        <f>IF($A50="","",IF($N50&gt;=Riepilogo!$C$6,"SI","NO"))</f>
        <v/>
      </c>
    </row>
    <row r="51" spans="1:18" x14ac:dyDescent="0.25">
      <c r="A51" s="13" t="str">
        <f>IF(Partecipanti!E50="","",Partecipanti!E50)</f>
        <v/>
      </c>
      <c r="B51" s="13" t="str">
        <f>IF($A51="","",Partecipanti!C50)</f>
        <v/>
      </c>
      <c r="C51" s="13" t="str">
        <f>IF($A51="","",Partecipanti!D50)</f>
        <v/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1" t="str">
        <f t="shared" si="4"/>
        <v/>
      </c>
      <c r="O51" s="11" t="str">
        <f t="shared" si="5"/>
        <v/>
      </c>
      <c r="P51" s="11" t="str">
        <f t="shared" si="6"/>
        <v/>
      </c>
      <c r="Q51" s="11" t="str">
        <f t="shared" si="7"/>
        <v/>
      </c>
      <c r="R51" s="11" t="str">
        <f>IF($A51="","",IF($N51&gt;=Riepilogo!$C$6,"SI","NO"))</f>
        <v/>
      </c>
    </row>
    <row r="52" spans="1:18" x14ac:dyDescent="0.25">
      <c r="A52" s="13" t="str">
        <f>IF(Partecipanti!E51="","",Partecipanti!E51)</f>
        <v/>
      </c>
      <c r="B52" s="13" t="str">
        <f>IF($A52="","",Partecipanti!C51)</f>
        <v/>
      </c>
      <c r="C52" s="13" t="str">
        <f>IF($A52="","",Partecipanti!D51)</f>
        <v/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1" t="str">
        <f t="shared" si="4"/>
        <v/>
      </c>
      <c r="O52" s="11" t="str">
        <f t="shared" si="5"/>
        <v/>
      </c>
      <c r="P52" s="11" t="str">
        <f t="shared" si="6"/>
        <v/>
      </c>
      <c r="Q52" s="11" t="str">
        <f t="shared" si="7"/>
        <v/>
      </c>
      <c r="R52" s="11" t="str">
        <f>IF($A52="","",IF($N52&gt;=Riepilogo!$C$6,"SI","NO"))</f>
        <v/>
      </c>
    </row>
    <row r="53" spans="1:18" x14ac:dyDescent="0.25">
      <c r="A53" s="13" t="str">
        <f>IF(Partecipanti!E52="","",Partecipanti!E52)</f>
        <v/>
      </c>
      <c r="B53" s="13" t="str">
        <f>IF($A53="","",Partecipanti!C52)</f>
        <v/>
      </c>
      <c r="C53" s="13" t="str">
        <f>IF($A53="","",Partecipanti!D52)</f>
        <v/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1" t="str">
        <f t="shared" si="4"/>
        <v/>
      </c>
      <c r="O53" s="11" t="str">
        <f t="shared" si="5"/>
        <v/>
      </c>
      <c r="P53" s="11" t="str">
        <f t="shared" si="6"/>
        <v/>
      </c>
      <c r="Q53" s="11" t="str">
        <f t="shared" si="7"/>
        <v/>
      </c>
      <c r="R53" s="11" t="str">
        <f>IF($A53="","",IF($N53&gt;=Riepilogo!$C$6,"SI","NO"))</f>
        <v/>
      </c>
    </row>
    <row r="54" spans="1:18" x14ac:dyDescent="0.25">
      <c r="A54" s="13" t="str">
        <f>IF(Partecipanti!E53="","",Partecipanti!E53)</f>
        <v/>
      </c>
      <c r="B54" s="13" t="str">
        <f>IF($A54="","",Partecipanti!C53)</f>
        <v/>
      </c>
      <c r="C54" s="13" t="str">
        <f>IF($A54="","",Partecipanti!D53)</f>
        <v/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1" t="str">
        <f t="shared" si="4"/>
        <v/>
      </c>
      <c r="O54" s="11" t="str">
        <f t="shared" si="5"/>
        <v/>
      </c>
      <c r="P54" s="11" t="str">
        <f t="shared" si="6"/>
        <v/>
      </c>
      <c r="Q54" s="11" t="str">
        <f t="shared" si="7"/>
        <v/>
      </c>
      <c r="R54" s="11" t="str">
        <f>IF($A54="","",IF($N54&gt;=Riepilogo!$C$6,"SI","NO"))</f>
        <v/>
      </c>
    </row>
    <row r="55" spans="1:18" x14ac:dyDescent="0.25">
      <c r="A55" s="13" t="str">
        <f>IF(Partecipanti!E54="","",Partecipanti!E54)</f>
        <v/>
      </c>
      <c r="B55" s="13" t="str">
        <f>IF($A55="","",Partecipanti!C54)</f>
        <v/>
      </c>
      <c r="C55" s="13" t="str">
        <f>IF($A55="","",Partecipanti!D54)</f>
        <v/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1" t="str">
        <f t="shared" si="4"/>
        <v/>
      </c>
      <c r="O55" s="11" t="str">
        <f t="shared" si="5"/>
        <v/>
      </c>
      <c r="P55" s="11" t="str">
        <f t="shared" si="6"/>
        <v/>
      </c>
      <c r="Q55" s="11" t="str">
        <f t="shared" si="7"/>
        <v/>
      </c>
      <c r="R55" s="11" t="str">
        <f>IF($A55="","",IF($N55&gt;=Riepilogo!$C$6,"SI","NO"))</f>
        <v/>
      </c>
    </row>
    <row r="56" spans="1:18" x14ac:dyDescent="0.25">
      <c r="A56" s="13" t="str">
        <f>IF(Partecipanti!E55="","",Partecipanti!E55)</f>
        <v/>
      </c>
      <c r="B56" s="13" t="str">
        <f>IF($A56="","",Partecipanti!C55)</f>
        <v/>
      </c>
      <c r="C56" s="13" t="str">
        <f>IF($A56="","",Partecipanti!D55)</f>
        <v/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1" t="str">
        <f t="shared" si="4"/>
        <v/>
      </c>
      <c r="O56" s="11" t="str">
        <f t="shared" si="5"/>
        <v/>
      </c>
      <c r="P56" s="11" t="str">
        <f t="shared" si="6"/>
        <v/>
      </c>
      <c r="Q56" s="11" t="str">
        <f t="shared" si="7"/>
        <v/>
      </c>
      <c r="R56" s="11" t="str">
        <f>IF($A56="","",IF($N56&gt;=Riepilogo!$C$6,"SI","NO"))</f>
        <v/>
      </c>
    </row>
    <row r="57" spans="1:18" x14ac:dyDescent="0.25">
      <c r="A57" s="13" t="str">
        <f>IF(Partecipanti!E56="","",Partecipanti!E56)</f>
        <v/>
      </c>
      <c r="B57" s="13" t="str">
        <f>IF($A57="","",Partecipanti!C56)</f>
        <v/>
      </c>
      <c r="C57" s="13" t="str">
        <f>IF($A57="","",Partecipanti!D56)</f>
        <v/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1" t="str">
        <f t="shared" si="4"/>
        <v/>
      </c>
      <c r="O57" s="11" t="str">
        <f t="shared" si="5"/>
        <v/>
      </c>
      <c r="P57" s="11" t="str">
        <f t="shared" si="6"/>
        <v/>
      </c>
      <c r="Q57" s="11" t="str">
        <f t="shared" si="7"/>
        <v/>
      </c>
      <c r="R57" s="11" t="str">
        <f>IF($A57="","",IF($N57&gt;=Riepilogo!$C$6,"SI","NO"))</f>
        <v/>
      </c>
    </row>
    <row r="58" spans="1:18" x14ac:dyDescent="0.25">
      <c r="A58" s="13" t="str">
        <f>IF(Partecipanti!E57="","",Partecipanti!E57)</f>
        <v/>
      </c>
      <c r="B58" s="13" t="str">
        <f>IF($A58="","",Partecipanti!C57)</f>
        <v/>
      </c>
      <c r="C58" s="13" t="str">
        <f>IF($A58="","",Partecipanti!D57)</f>
        <v/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1" t="str">
        <f t="shared" si="4"/>
        <v/>
      </c>
      <c r="O58" s="11" t="str">
        <f t="shared" si="5"/>
        <v/>
      </c>
      <c r="P58" s="11" t="str">
        <f t="shared" si="6"/>
        <v/>
      </c>
      <c r="Q58" s="11" t="str">
        <f t="shared" si="7"/>
        <v/>
      </c>
      <c r="R58" s="11" t="str">
        <f>IF($A58="","",IF($N58&gt;=Riepilogo!$C$6,"SI","NO"))</f>
        <v/>
      </c>
    </row>
    <row r="59" spans="1:18" x14ac:dyDescent="0.25">
      <c r="A59" s="13" t="str">
        <f>IF(Partecipanti!E58="","",Partecipanti!E58)</f>
        <v/>
      </c>
      <c r="B59" s="13" t="str">
        <f>IF($A59="","",Partecipanti!C58)</f>
        <v/>
      </c>
      <c r="C59" s="13" t="str">
        <f>IF($A59="","",Partecipanti!D58)</f>
        <v/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1" t="str">
        <f t="shared" si="4"/>
        <v/>
      </c>
      <c r="O59" s="11" t="str">
        <f t="shared" si="5"/>
        <v/>
      </c>
      <c r="P59" s="11" t="str">
        <f t="shared" si="6"/>
        <v/>
      </c>
      <c r="Q59" s="11" t="str">
        <f t="shared" si="7"/>
        <v/>
      </c>
      <c r="R59" s="11" t="str">
        <f>IF($A59="","",IF($N59&gt;=Riepilogo!$C$6,"SI","NO"))</f>
        <v/>
      </c>
    </row>
    <row r="60" spans="1:18" x14ac:dyDescent="0.25">
      <c r="A60" s="13" t="str">
        <f>IF(Partecipanti!E59="","",Partecipanti!E59)</f>
        <v/>
      </c>
      <c r="B60" s="13" t="str">
        <f>IF($A60="","",Partecipanti!C59)</f>
        <v/>
      </c>
      <c r="C60" s="13" t="str">
        <f>IF($A60="","",Partecipanti!D59)</f>
        <v/>
      </c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1" t="str">
        <f t="shared" si="4"/>
        <v/>
      </c>
      <c r="O60" s="11" t="str">
        <f t="shared" si="5"/>
        <v/>
      </c>
      <c r="P60" s="11" t="str">
        <f t="shared" si="6"/>
        <v/>
      </c>
      <c r="Q60" s="11" t="str">
        <f t="shared" si="7"/>
        <v/>
      </c>
      <c r="R60" s="11" t="str">
        <f>IF($A60="","",IF($N60&gt;=Riepilogo!$C$6,"SI","NO"))</f>
        <v/>
      </c>
    </row>
    <row r="61" spans="1:18" x14ac:dyDescent="0.25">
      <c r="A61" s="13" t="str">
        <f>IF(Partecipanti!E60="","",Partecipanti!E60)</f>
        <v/>
      </c>
      <c r="B61" s="13" t="str">
        <f>IF($A61="","",Partecipanti!C60)</f>
        <v/>
      </c>
      <c r="C61" s="13" t="str">
        <f>IF($A61="","",Partecipanti!D60)</f>
        <v/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1" t="str">
        <f t="shared" si="4"/>
        <v/>
      </c>
      <c r="O61" s="11" t="str">
        <f t="shared" si="5"/>
        <v/>
      </c>
      <c r="P61" s="11" t="str">
        <f t="shared" si="6"/>
        <v/>
      </c>
      <c r="Q61" s="11" t="str">
        <f t="shared" si="7"/>
        <v/>
      </c>
      <c r="R61" s="11" t="str">
        <f>IF($A61="","",IF($N61&gt;=Riepilogo!$C$6,"SI","NO"))</f>
        <v/>
      </c>
    </row>
    <row r="62" spans="1:18" x14ac:dyDescent="0.25">
      <c r="A62" s="13" t="str">
        <f>IF(Partecipanti!E61="","",Partecipanti!E61)</f>
        <v/>
      </c>
      <c r="B62" s="13" t="str">
        <f>IF($A62="","",Partecipanti!C61)</f>
        <v/>
      </c>
      <c r="C62" s="13" t="str">
        <f>IF($A62="","",Partecipanti!D61)</f>
        <v/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1" t="str">
        <f t="shared" si="4"/>
        <v/>
      </c>
      <c r="O62" s="11" t="str">
        <f t="shared" si="5"/>
        <v/>
      </c>
      <c r="P62" s="11" t="str">
        <f t="shared" si="6"/>
        <v/>
      </c>
      <c r="Q62" s="11" t="str">
        <f t="shared" si="7"/>
        <v/>
      </c>
      <c r="R62" s="11" t="str">
        <f>IF($A62="","",IF($N62&gt;=Riepilogo!$C$6,"SI","NO"))</f>
        <v/>
      </c>
    </row>
    <row r="63" spans="1:18" x14ac:dyDescent="0.25">
      <c r="A63" s="13" t="str">
        <f>IF(Partecipanti!E62="","",Partecipanti!E62)</f>
        <v/>
      </c>
      <c r="B63" s="13" t="str">
        <f>IF($A63="","",Partecipanti!C62)</f>
        <v/>
      </c>
      <c r="C63" s="13" t="str">
        <f>IF($A63="","",Partecipanti!D62)</f>
        <v/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1" t="str">
        <f t="shared" si="4"/>
        <v/>
      </c>
      <c r="O63" s="11" t="str">
        <f t="shared" si="5"/>
        <v/>
      </c>
      <c r="P63" s="11" t="str">
        <f t="shared" si="6"/>
        <v/>
      </c>
      <c r="Q63" s="11" t="str">
        <f t="shared" si="7"/>
        <v/>
      </c>
      <c r="R63" s="11" t="str">
        <f>IF($A63="","",IF($N63&gt;=Riepilogo!$C$6,"SI","NO"))</f>
        <v/>
      </c>
    </row>
    <row r="64" spans="1:18" x14ac:dyDescent="0.25">
      <c r="A64" s="13" t="str">
        <f>IF(Partecipanti!E63="","",Partecipanti!E63)</f>
        <v/>
      </c>
      <c r="B64" s="13" t="str">
        <f>IF($A64="","",Partecipanti!C63)</f>
        <v/>
      </c>
      <c r="C64" s="13" t="str">
        <f>IF($A64="","",Partecipanti!D63)</f>
        <v/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1" t="str">
        <f t="shared" si="4"/>
        <v/>
      </c>
      <c r="O64" s="11" t="str">
        <f t="shared" si="5"/>
        <v/>
      </c>
      <c r="P64" s="11" t="str">
        <f t="shared" si="6"/>
        <v/>
      </c>
      <c r="Q64" s="11" t="str">
        <f t="shared" si="7"/>
        <v/>
      </c>
      <c r="R64" s="11" t="str">
        <f>IF($A64="","",IF($N64&gt;=Riepilogo!$C$6,"SI","NO"))</f>
        <v/>
      </c>
    </row>
    <row r="65" spans="1:18" x14ac:dyDescent="0.25">
      <c r="A65" s="13" t="str">
        <f>IF(Partecipanti!E64="","",Partecipanti!E64)</f>
        <v/>
      </c>
      <c r="B65" s="13" t="str">
        <f>IF($A65="","",Partecipanti!C64)</f>
        <v/>
      </c>
      <c r="C65" s="13" t="str">
        <f>IF($A65="","",Partecipanti!D64)</f>
        <v/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1" t="str">
        <f t="shared" si="4"/>
        <v/>
      </c>
      <c r="O65" s="11" t="str">
        <f t="shared" si="5"/>
        <v/>
      </c>
      <c r="P65" s="11" t="str">
        <f t="shared" si="6"/>
        <v/>
      </c>
      <c r="Q65" s="11" t="str">
        <f t="shared" si="7"/>
        <v/>
      </c>
      <c r="R65" s="11" t="str">
        <f>IF($A65="","",IF($N65&gt;=Riepilogo!$C$6,"SI","NO"))</f>
        <v/>
      </c>
    </row>
    <row r="66" spans="1:18" x14ac:dyDescent="0.25">
      <c r="A66" s="13" t="str">
        <f>IF(Partecipanti!E65="","",Partecipanti!E65)</f>
        <v/>
      </c>
      <c r="B66" s="13" t="str">
        <f>IF($A66="","",Partecipanti!C65)</f>
        <v/>
      </c>
      <c r="C66" s="13" t="str">
        <f>IF($A66="","",Partecipanti!D65)</f>
        <v/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1" t="str">
        <f t="shared" si="4"/>
        <v/>
      </c>
      <c r="O66" s="11" t="str">
        <f t="shared" si="5"/>
        <v/>
      </c>
      <c r="P66" s="11" t="str">
        <f t="shared" si="6"/>
        <v/>
      </c>
      <c r="Q66" s="11" t="str">
        <f t="shared" si="7"/>
        <v/>
      </c>
      <c r="R66" s="11" t="str">
        <f>IF($A66="","",IF($N66&gt;=Riepilogo!$C$6,"SI","NO"))</f>
        <v/>
      </c>
    </row>
    <row r="67" spans="1:18" x14ac:dyDescent="0.25">
      <c r="A67" s="13" t="str">
        <f>IF(Partecipanti!E66="","",Partecipanti!E66)</f>
        <v/>
      </c>
      <c r="B67" s="13" t="str">
        <f>IF($A67="","",Partecipanti!C66)</f>
        <v/>
      </c>
      <c r="C67" s="13" t="str">
        <f>IF($A67="","",Partecipanti!D66)</f>
        <v/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1" t="str">
        <f t="shared" si="4"/>
        <v/>
      </c>
      <c r="O67" s="11" t="str">
        <f t="shared" si="5"/>
        <v/>
      </c>
      <c r="P67" s="11" t="str">
        <f t="shared" si="6"/>
        <v/>
      </c>
      <c r="Q67" s="11" t="str">
        <f t="shared" si="7"/>
        <v/>
      </c>
      <c r="R67" s="11" t="str">
        <f>IF($A67="","",IF($N67&gt;=Riepilogo!$C$6,"SI","NO"))</f>
        <v/>
      </c>
    </row>
    <row r="68" spans="1:18" x14ac:dyDescent="0.25">
      <c r="A68" s="13" t="str">
        <f>IF(Partecipanti!E67="","",Partecipanti!E67)</f>
        <v/>
      </c>
      <c r="B68" s="13" t="str">
        <f>IF($A68="","",Partecipanti!C67)</f>
        <v/>
      </c>
      <c r="C68" s="13" t="str">
        <f>IF($A68="","",Partecipanti!D67)</f>
        <v/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 t="str">
        <f t="shared" si="4"/>
        <v/>
      </c>
      <c r="O68" s="11" t="str">
        <f t="shared" si="5"/>
        <v/>
      </c>
      <c r="P68" s="11" t="str">
        <f t="shared" si="6"/>
        <v/>
      </c>
      <c r="Q68" s="11" t="str">
        <f t="shared" si="7"/>
        <v/>
      </c>
      <c r="R68" s="11" t="str">
        <f>IF($A68="","",IF($N68&gt;=Riepilogo!$C$6,"SI","NO"))</f>
        <v/>
      </c>
    </row>
    <row r="69" spans="1:18" x14ac:dyDescent="0.25">
      <c r="A69" s="13" t="str">
        <f>IF(Partecipanti!E68="","",Partecipanti!E68)</f>
        <v/>
      </c>
      <c r="B69" s="13" t="str">
        <f>IF($A69="","",Partecipanti!C68)</f>
        <v/>
      </c>
      <c r="C69" s="13" t="str">
        <f>IF($A69="","",Partecipanti!D68)</f>
        <v/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1" t="str">
        <f t="shared" ref="N69:N100" si="8">IF($A69="","",COUNT(D69:M69))</f>
        <v/>
      </c>
      <c r="O69" s="11" t="str">
        <f t="shared" ref="O69:O104" si="9">IF(OR($N69="",$N69=0),"",ROUND(AVERAGE(D69:M69),2))</f>
        <v/>
      </c>
      <c r="P69" s="11" t="str">
        <f t="shared" ref="P69:P104" si="10">IF(OR($N69="",$N69=0),"",ROUND(AVERAGE(D69:M69),0))</f>
        <v/>
      </c>
      <c r="Q69" s="11" t="str">
        <f t="shared" ref="Q69:Q104" si="11">IF($P69="","",IF($P69&lt;=3,"BASE",IF($P69&lt;=5,"INTERMEDIO","AVANZATO")))</f>
        <v/>
      </c>
      <c r="R69" s="11" t="str">
        <f>IF($A69="","",IF($N69&gt;=Riepilogo!$C$6,"SI","NO"))</f>
        <v/>
      </c>
    </row>
    <row r="70" spans="1:18" x14ac:dyDescent="0.25">
      <c r="A70" s="13" t="str">
        <f>IF(Partecipanti!E69="","",Partecipanti!E69)</f>
        <v/>
      </c>
      <c r="B70" s="13" t="str">
        <f>IF($A70="","",Partecipanti!C69)</f>
        <v/>
      </c>
      <c r="C70" s="13" t="str">
        <f>IF($A70="","",Partecipanti!D69)</f>
        <v/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1" t="str">
        <f t="shared" si="8"/>
        <v/>
      </c>
      <c r="O70" s="11" t="str">
        <f t="shared" si="9"/>
        <v/>
      </c>
      <c r="P70" s="11" t="str">
        <f t="shared" si="10"/>
        <v/>
      </c>
      <c r="Q70" s="11" t="str">
        <f t="shared" si="11"/>
        <v/>
      </c>
      <c r="R70" s="11" t="str">
        <f>IF($A70="","",IF($N70&gt;=Riepilogo!$C$6,"SI","NO"))</f>
        <v/>
      </c>
    </row>
    <row r="71" spans="1:18" x14ac:dyDescent="0.25">
      <c r="A71" s="13" t="str">
        <f>IF(Partecipanti!E70="","",Partecipanti!E70)</f>
        <v/>
      </c>
      <c r="B71" s="13" t="str">
        <f>IF($A71="","",Partecipanti!C70)</f>
        <v/>
      </c>
      <c r="C71" s="13" t="str">
        <f>IF($A71="","",Partecipanti!D70)</f>
        <v/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1" t="str">
        <f t="shared" si="8"/>
        <v/>
      </c>
      <c r="O71" s="11" t="str">
        <f t="shared" si="9"/>
        <v/>
      </c>
      <c r="P71" s="11" t="str">
        <f t="shared" si="10"/>
        <v/>
      </c>
      <c r="Q71" s="11" t="str">
        <f t="shared" si="11"/>
        <v/>
      </c>
      <c r="R71" s="11" t="str">
        <f>IF($A71="","",IF($N71&gt;=Riepilogo!$C$6,"SI","NO"))</f>
        <v/>
      </c>
    </row>
    <row r="72" spans="1:18" x14ac:dyDescent="0.25">
      <c r="A72" s="13" t="str">
        <f>IF(Partecipanti!E71="","",Partecipanti!E71)</f>
        <v/>
      </c>
      <c r="B72" s="13" t="str">
        <f>IF($A72="","",Partecipanti!C71)</f>
        <v/>
      </c>
      <c r="C72" s="13" t="str">
        <f>IF($A72="","",Partecipanti!D71)</f>
        <v/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1" t="str">
        <f t="shared" si="8"/>
        <v/>
      </c>
      <c r="O72" s="11" t="str">
        <f t="shared" si="9"/>
        <v/>
      </c>
      <c r="P72" s="11" t="str">
        <f t="shared" si="10"/>
        <v/>
      </c>
      <c r="Q72" s="11" t="str">
        <f t="shared" si="11"/>
        <v/>
      </c>
      <c r="R72" s="11" t="str">
        <f>IF($A72="","",IF($N72&gt;=Riepilogo!$C$6,"SI","NO"))</f>
        <v/>
      </c>
    </row>
    <row r="73" spans="1:18" x14ac:dyDescent="0.25">
      <c r="A73" s="13" t="str">
        <f>IF(Partecipanti!E72="","",Partecipanti!E72)</f>
        <v/>
      </c>
      <c r="B73" s="13" t="str">
        <f>IF($A73="","",Partecipanti!C72)</f>
        <v/>
      </c>
      <c r="C73" s="13" t="str">
        <f>IF($A73="","",Partecipanti!D72)</f>
        <v/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1" t="str">
        <f t="shared" si="8"/>
        <v/>
      </c>
      <c r="O73" s="11" t="str">
        <f t="shared" si="9"/>
        <v/>
      </c>
      <c r="P73" s="11" t="str">
        <f t="shared" si="10"/>
        <v/>
      </c>
      <c r="Q73" s="11" t="str">
        <f t="shared" si="11"/>
        <v/>
      </c>
      <c r="R73" s="11" t="str">
        <f>IF($A73="","",IF($N73&gt;=Riepilogo!$C$6,"SI","NO"))</f>
        <v/>
      </c>
    </row>
    <row r="74" spans="1:18" x14ac:dyDescent="0.25">
      <c r="A74" s="13" t="str">
        <f>IF(Partecipanti!E73="","",Partecipanti!E73)</f>
        <v/>
      </c>
      <c r="B74" s="13" t="str">
        <f>IF($A74="","",Partecipanti!C73)</f>
        <v/>
      </c>
      <c r="C74" s="13" t="str">
        <f>IF($A74="","",Partecipanti!D73)</f>
        <v/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1" t="str">
        <f t="shared" si="8"/>
        <v/>
      </c>
      <c r="O74" s="11" t="str">
        <f t="shared" si="9"/>
        <v/>
      </c>
      <c r="P74" s="11" t="str">
        <f t="shared" si="10"/>
        <v/>
      </c>
      <c r="Q74" s="11" t="str">
        <f t="shared" si="11"/>
        <v/>
      </c>
      <c r="R74" s="11" t="str">
        <f>IF($A74="","",IF($N74&gt;=Riepilogo!$C$6,"SI","NO"))</f>
        <v/>
      </c>
    </row>
    <row r="75" spans="1:18" x14ac:dyDescent="0.25">
      <c r="A75" s="13" t="str">
        <f>IF(Partecipanti!E74="","",Partecipanti!E74)</f>
        <v/>
      </c>
      <c r="B75" s="13" t="str">
        <f>IF($A75="","",Partecipanti!C74)</f>
        <v/>
      </c>
      <c r="C75" s="13" t="str">
        <f>IF($A75="","",Partecipanti!D74)</f>
        <v/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1" t="str">
        <f t="shared" si="8"/>
        <v/>
      </c>
      <c r="O75" s="11" t="str">
        <f t="shared" si="9"/>
        <v/>
      </c>
      <c r="P75" s="11" t="str">
        <f t="shared" si="10"/>
        <v/>
      </c>
      <c r="Q75" s="11" t="str">
        <f t="shared" si="11"/>
        <v/>
      </c>
      <c r="R75" s="11" t="str">
        <f>IF($A75="","",IF($N75&gt;=Riepilogo!$C$6,"SI","NO"))</f>
        <v/>
      </c>
    </row>
    <row r="76" spans="1:18" x14ac:dyDescent="0.25">
      <c r="A76" s="13" t="str">
        <f>IF(Partecipanti!E75="","",Partecipanti!E75)</f>
        <v/>
      </c>
      <c r="B76" s="13" t="str">
        <f>IF($A76="","",Partecipanti!C75)</f>
        <v/>
      </c>
      <c r="C76" s="13" t="str">
        <f>IF($A76="","",Partecipanti!D75)</f>
        <v/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1" t="str">
        <f t="shared" si="8"/>
        <v/>
      </c>
      <c r="O76" s="11" t="str">
        <f t="shared" si="9"/>
        <v/>
      </c>
      <c r="P76" s="11" t="str">
        <f t="shared" si="10"/>
        <v/>
      </c>
      <c r="Q76" s="11" t="str">
        <f t="shared" si="11"/>
        <v/>
      </c>
      <c r="R76" s="11" t="str">
        <f>IF($A76="","",IF($N76&gt;=Riepilogo!$C$6,"SI","NO"))</f>
        <v/>
      </c>
    </row>
    <row r="77" spans="1:18" x14ac:dyDescent="0.25">
      <c r="A77" s="13" t="str">
        <f>IF(Partecipanti!E76="","",Partecipanti!E76)</f>
        <v/>
      </c>
      <c r="B77" s="13" t="str">
        <f>IF($A77="","",Partecipanti!C76)</f>
        <v/>
      </c>
      <c r="C77" s="13" t="str">
        <f>IF($A77="","",Partecipanti!D76)</f>
        <v/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1" t="str">
        <f t="shared" si="8"/>
        <v/>
      </c>
      <c r="O77" s="11" t="str">
        <f t="shared" si="9"/>
        <v/>
      </c>
      <c r="P77" s="11" t="str">
        <f t="shared" si="10"/>
        <v/>
      </c>
      <c r="Q77" s="11" t="str">
        <f t="shared" si="11"/>
        <v/>
      </c>
      <c r="R77" s="11" t="str">
        <f>IF($A77="","",IF($N77&gt;=Riepilogo!$C$6,"SI","NO"))</f>
        <v/>
      </c>
    </row>
    <row r="78" spans="1:18" x14ac:dyDescent="0.25">
      <c r="A78" s="13" t="str">
        <f>IF(Partecipanti!E77="","",Partecipanti!E77)</f>
        <v/>
      </c>
      <c r="B78" s="13" t="str">
        <f>IF($A78="","",Partecipanti!C77)</f>
        <v/>
      </c>
      <c r="C78" s="13" t="str">
        <f>IF($A78="","",Partecipanti!D77)</f>
        <v/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1" t="str">
        <f t="shared" si="8"/>
        <v/>
      </c>
      <c r="O78" s="11" t="str">
        <f t="shared" si="9"/>
        <v/>
      </c>
      <c r="P78" s="11" t="str">
        <f t="shared" si="10"/>
        <v/>
      </c>
      <c r="Q78" s="11" t="str">
        <f t="shared" si="11"/>
        <v/>
      </c>
      <c r="R78" s="11" t="str">
        <f>IF($A78="","",IF($N78&gt;=Riepilogo!$C$6,"SI","NO"))</f>
        <v/>
      </c>
    </row>
    <row r="79" spans="1:18" x14ac:dyDescent="0.25">
      <c r="A79" s="13" t="str">
        <f>IF(Partecipanti!E78="","",Partecipanti!E78)</f>
        <v/>
      </c>
      <c r="B79" s="13" t="str">
        <f>IF($A79="","",Partecipanti!C78)</f>
        <v/>
      </c>
      <c r="C79" s="13" t="str">
        <f>IF($A79="","",Partecipanti!D78)</f>
        <v/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1" t="str">
        <f t="shared" si="8"/>
        <v/>
      </c>
      <c r="O79" s="11" t="str">
        <f t="shared" si="9"/>
        <v/>
      </c>
      <c r="P79" s="11" t="str">
        <f t="shared" si="10"/>
        <v/>
      </c>
      <c r="Q79" s="11" t="str">
        <f t="shared" si="11"/>
        <v/>
      </c>
      <c r="R79" s="11" t="str">
        <f>IF($A79="","",IF($N79&gt;=Riepilogo!$C$6,"SI","NO"))</f>
        <v/>
      </c>
    </row>
    <row r="80" spans="1:18" x14ac:dyDescent="0.25">
      <c r="A80" s="13" t="str">
        <f>IF(Partecipanti!E79="","",Partecipanti!E79)</f>
        <v/>
      </c>
      <c r="B80" s="13" t="str">
        <f>IF($A80="","",Partecipanti!C79)</f>
        <v/>
      </c>
      <c r="C80" s="13" t="str">
        <f>IF($A80="","",Partecipanti!D79)</f>
        <v/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1" t="str">
        <f t="shared" si="8"/>
        <v/>
      </c>
      <c r="O80" s="11" t="str">
        <f t="shared" si="9"/>
        <v/>
      </c>
      <c r="P80" s="11" t="str">
        <f t="shared" si="10"/>
        <v/>
      </c>
      <c r="Q80" s="11" t="str">
        <f t="shared" si="11"/>
        <v/>
      </c>
      <c r="R80" s="11" t="str">
        <f>IF($A80="","",IF($N80&gt;=Riepilogo!$C$6,"SI","NO"))</f>
        <v/>
      </c>
    </row>
    <row r="81" spans="1:18" x14ac:dyDescent="0.25">
      <c r="A81" s="13" t="str">
        <f>IF(Partecipanti!E80="","",Partecipanti!E80)</f>
        <v/>
      </c>
      <c r="B81" s="13" t="str">
        <f>IF($A81="","",Partecipanti!C80)</f>
        <v/>
      </c>
      <c r="C81" s="13" t="str">
        <f>IF($A81="","",Partecipanti!D80)</f>
        <v/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1" t="str">
        <f t="shared" si="8"/>
        <v/>
      </c>
      <c r="O81" s="11" t="str">
        <f t="shared" si="9"/>
        <v/>
      </c>
      <c r="P81" s="11" t="str">
        <f t="shared" si="10"/>
        <v/>
      </c>
      <c r="Q81" s="11" t="str">
        <f t="shared" si="11"/>
        <v/>
      </c>
      <c r="R81" s="11" t="str">
        <f>IF($A81="","",IF($N81&gt;=Riepilogo!$C$6,"SI","NO"))</f>
        <v/>
      </c>
    </row>
    <row r="82" spans="1:18" x14ac:dyDescent="0.25">
      <c r="A82" s="13" t="str">
        <f>IF(Partecipanti!E81="","",Partecipanti!E81)</f>
        <v/>
      </c>
      <c r="B82" s="13" t="str">
        <f>IF($A82="","",Partecipanti!C81)</f>
        <v/>
      </c>
      <c r="C82" s="13" t="str">
        <f>IF($A82="","",Partecipanti!D81)</f>
        <v/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1" t="str">
        <f t="shared" si="8"/>
        <v/>
      </c>
      <c r="O82" s="11" t="str">
        <f t="shared" si="9"/>
        <v/>
      </c>
      <c r="P82" s="11" t="str">
        <f t="shared" si="10"/>
        <v/>
      </c>
      <c r="Q82" s="11" t="str">
        <f t="shared" si="11"/>
        <v/>
      </c>
      <c r="R82" s="11" t="str">
        <f>IF($A82="","",IF($N82&gt;=Riepilogo!$C$6,"SI","NO"))</f>
        <v/>
      </c>
    </row>
    <row r="83" spans="1:18" x14ac:dyDescent="0.25">
      <c r="A83" s="13" t="str">
        <f>IF(Partecipanti!E82="","",Partecipanti!E82)</f>
        <v/>
      </c>
      <c r="B83" s="13" t="str">
        <f>IF($A83="","",Partecipanti!C82)</f>
        <v/>
      </c>
      <c r="C83" s="13" t="str">
        <f>IF($A83="","",Partecipanti!D82)</f>
        <v/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1" t="str">
        <f t="shared" si="8"/>
        <v/>
      </c>
      <c r="O83" s="11" t="str">
        <f t="shared" si="9"/>
        <v/>
      </c>
      <c r="P83" s="11" t="str">
        <f t="shared" si="10"/>
        <v/>
      </c>
      <c r="Q83" s="11" t="str">
        <f t="shared" si="11"/>
        <v/>
      </c>
      <c r="R83" s="11" t="str">
        <f>IF($A83="","",IF($N83&gt;=Riepilogo!$C$6,"SI","NO"))</f>
        <v/>
      </c>
    </row>
    <row r="84" spans="1:18" x14ac:dyDescent="0.25">
      <c r="A84" s="13" t="str">
        <f>IF(Partecipanti!E83="","",Partecipanti!E83)</f>
        <v/>
      </c>
      <c r="B84" s="13" t="str">
        <f>IF($A84="","",Partecipanti!C83)</f>
        <v/>
      </c>
      <c r="C84" s="13" t="str">
        <f>IF($A84="","",Partecipanti!D83)</f>
        <v/>
      </c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1" t="str">
        <f t="shared" si="8"/>
        <v/>
      </c>
      <c r="O84" s="11" t="str">
        <f t="shared" si="9"/>
        <v/>
      </c>
      <c r="P84" s="11" t="str">
        <f t="shared" si="10"/>
        <v/>
      </c>
      <c r="Q84" s="11" t="str">
        <f t="shared" si="11"/>
        <v/>
      </c>
      <c r="R84" s="11" t="str">
        <f>IF($A84="","",IF($N84&gt;=Riepilogo!$C$6,"SI","NO"))</f>
        <v/>
      </c>
    </row>
    <row r="85" spans="1:18" x14ac:dyDescent="0.25">
      <c r="A85" s="13" t="str">
        <f>IF(Partecipanti!E84="","",Partecipanti!E84)</f>
        <v/>
      </c>
      <c r="B85" s="13" t="str">
        <f>IF($A85="","",Partecipanti!C84)</f>
        <v/>
      </c>
      <c r="C85" s="13" t="str">
        <f>IF($A85="","",Partecipanti!D84)</f>
        <v/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1" t="str">
        <f t="shared" si="8"/>
        <v/>
      </c>
      <c r="O85" s="11" t="str">
        <f t="shared" si="9"/>
        <v/>
      </c>
      <c r="P85" s="11" t="str">
        <f t="shared" si="10"/>
        <v/>
      </c>
      <c r="Q85" s="11" t="str">
        <f t="shared" si="11"/>
        <v/>
      </c>
      <c r="R85" s="11" t="str">
        <f>IF($A85="","",IF($N85&gt;=Riepilogo!$C$6,"SI","NO"))</f>
        <v/>
      </c>
    </row>
    <row r="86" spans="1:18" x14ac:dyDescent="0.25">
      <c r="A86" s="13" t="str">
        <f>IF(Partecipanti!E85="","",Partecipanti!E85)</f>
        <v/>
      </c>
      <c r="B86" s="13" t="str">
        <f>IF($A86="","",Partecipanti!C85)</f>
        <v/>
      </c>
      <c r="C86" s="13" t="str">
        <f>IF($A86="","",Partecipanti!D85)</f>
        <v/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1" t="str">
        <f t="shared" si="8"/>
        <v/>
      </c>
      <c r="O86" s="11" t="str">
        <f t="shared" si="9"/>
        <v/>
      </c>
      <c r="P86" s="11" t="str">
        <f t="shared" si="10"/>
        <v/>
      </c>
      <c r="Q86" s="11" t="str">
        <f t="shared" si="11"/>
        <v/>
      </c>
      <c r="R86" s="11" t="str">
        <f>IF($A86="","",IF($N86&gt;=Riepilogo!$C$6,"SI","NO"))</f>
        <v/>
      </c>
    </row>
    <row r="87" spans="1:18" x14ac:dyDescent="0.25">
      <c r="A87" s="13" t="str">
        <f>IF(Partecipanti!E86="","",Partecipanti!E86)</f>
        <v/>
      </c>
      <c r="B87" s="13" t="str">
        <f>IF($A87="","",Partecipanti!C86)</f>
        <v/>
      </c>
      <c r="C87" s="13" t="str">
        <f>IF($A87="","",Partecipanti!D86)</f>
        <v/>
      </c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1" t="str">
        <f t="shared" si="8"/>
        <v/>
      </c>
      <c r="O87" s="11" t="str">
        <f t="shared" si="9"/>
        <v/>
      </c>
      <c r="P87" s="11" t="str">
        <f t="shared" si="10"/>
        <v/>
      </c>
      <c r="Q87" s="11" t="str">
        <f t="shared" si="11"/>
        <v/>
      </c>
      <c r="R87" s="11" t="str">
        <f>IF($A87="","",IF($N87&gt;=Riepilogo!$C$6,"SI","NO"))</f>
        <v/>
      </c>
    </row>
    <row r="88" spans="1:18" x14ac:dyDescent="0.25">
      <c r="A88" s="13" t="str">
        <f>IF(Partecipanti!E87="","",Partecipanti!E87)</f>
        <v/>
      </c>
      <c r="B88" s="13" t="str">
        <f>IF($A88="","",Partecipanti!C87)</f>
        <v/>
      </c>
      <c r="C88" s="13" t="str">
        <f>IF($A88="","",Partecipanti!D87)</f>
        <v/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1" t="str">
        <f t="shared" si="8"/>
        <v/>
      </c>
      <c r="O88" s="11" t="str">
        <f t="shared" si="9"/>
        <v/>
      </c>
      <c r="P88" s="11" t="str">
        <f t="shared" si="10"/>
        <v/>
      </c>
      <c r="Q88" s="11" t="str">
        <f t="shared" si="11"/>
        <v/>
      </c>
      <c r="R88" s="11" t="str">
        <f>IF($A88="","",IF($N88&gt;=Riepilogo!$C$6,"SI","NO"))</f>
        <v/>
      </c>
    </row>
    <row r="89" spans="1:18" x14ac:dyDescent="0.25">
      <c r="A89" s="13" t="str">
        <f>IF(Partecipanti!E88="","",Partecipanti!E88)</f>
        <v/>
      </c>
      <c r="B89" s="13" t="str">
        <f>IF($A89="","",Partecipanti!C88)</f>
        <v/>
      </c>
      <c r="C89" s="13" t="str">
        <f>IF($A89="","",Partecipanti!D88)</f>
        <v/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1" t="str">
        <f t="shared" si="8"/>
        <v/>
      </c>
      <c r="O89" s="11" t="str">
        <f t="shared" si="9"/>
        <v/>
      </c>
      <c r="P89" s="11" t="str">
        <f t="shared" si="10"/>
        <v/>
      </c>
      <c r="Q89" s="11" t="str">
        <f t="shared" si="11"/>
        <v/>
      </c>
      <c r="R89" s="11" t="str">
        <f>IF($A89="","",IF($N89&gt;=Riepilogo!$C$6,"SI","NO"))</f>
        <v/>
      </c>
    </row>
    <row r="90" spans="1:18" x14ac:dyDescent="0.25">
      <c r="A90" s="13" t="str">
        <f>IF(Partecipanti!E89="","",Partecipanti!E89)</f>
        <v/>
      </c>
      <c r="B90" s="13" t="str">
        <f>IF($A90="","",Partecipanti!C89)</f>
        <v/>
      </c>
      <c r="C90" s="13" t="str">
        <f>IF($A90="","",Partecipanti!D89)</f>
        <v/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1" t="str">
        <f t="shared" si="8"/>
        <v/>
      </c>
      <c r="O90" s="11" t="str">
        <f t="shared" si="9"/>
        <v/>
      </c>
      <c r="P90" s="11" t="str">
        <f t="shared" si="10"/>
        <v/>
      </c>
      <c r="Q90" s="11" t="str">
        <f t="shared" si="11"/>
        <v/>
      </c>
      <c r="R90" s="11" t="str">
        <f>IF($A90="","",IF($N90&gt;=Riepilogo!$C$6,"SI","NO"))</f>
        <v/>
      </c>
    </row>
    <row r="91" spans="1:18" x14ac:dyDescent="0.25">
      <c r="A91" s="13" t="str">
        <f>IF(Partecipanti!E90="","",Partecipanti!E90)</f>
        <v/>
      </c>
      <c r="B91" s="13" t="str">
        <f>IF($A91="","",Partecipanti!C90)</f>
        <v/>
      </c>
      <c r="C91" s="13" t="str">
        <f>IF($A91="","",Partecipanti!D90)</f>
        <v/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1" t="str">
        <f t="shared" si="8"/>
        <v/>
      </c>
      <c r="O91" s="11" t="str">
        <f t="shared" si="9"/>
        <v/>
      </c>
      <c r="P91" s="11" t="str">
        <f t="shared" si="10"/>
        <v/>
      </c>
      <c r="Q91" s="11" t="str">
        <f t="shared" si="11"/>
        <v/>
      </c>
      <c r="R91" s="11" t="str">
        <f>IF($A91="","",IF($N91&gt;=Riepilogo!$C$6,"SI","NO"))</f>
        <v/>
      </c>
    </row>
    <row r="92" spans="1:18" x14ac:dyDescent="0.25">
      <c r="A92" s="13" t="str">
        <f>IF(Partecipanti!E91="","",Partecipanti!E91)</f>
        <v/>
      </c>
      <c r="B92" s="13" t="str">
        <f>IF($A92="","",Partecipanti!C91)</f>
        <v/>
      </c>
      <c r="C92" s="13" t="str">
        <f>IF($A92="","",Partecipanti!D91)</f>
        <v/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1" t="str">
        <f t="shared" si="8"/>
        <v/>
      </c>
      <c r="O92" s="11" t="str">
        <f t="shared" si="9"/>
        <v/>
      </c>
      <c r="P92" s="11" t="str">
        <f t="shared" si="10"/>
        <v/>
      </c>
      <c r="Q92" s="11" t="str">
        <f t="shared" si="11"/>
        <v/>
      </c>
      <c r="R92" s="11" t="str">
        <f>IF($A92="","",IF($N92&gt;=Riepilogo!$C$6,"SI","NO"))</f>
        <v/>
      </c>
    </row>
    <row r="93" spans="1:18" x14ac:dyDescent="0.25">
      <c r="A93" s="13" t="str">
        <f>IF(Partecipanti!E92="","",Partecipanti!E92)</f>
        <v/>
      </c>
      <c r="B93" s="13" t="str">
        <f>IF($A93="","",Partecipanti!C92)</f>
        <v/>
      </c>
      <c r="C93" s="13" t="str">
        <f>IF($A93="","",Partecipanti!D92)</f>
        <v/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1" t="str">
        <f t="shared" si="8"/>
        <v/>
      </c>
      <c r="O93" s="11" t="str">
        <f t="shared" si="9"/>
        <v/>
      </c>
      <c r="P93" s="11" t="str">
        <f t="shared" si="10"/>
        <v/>
      </c>
      <c r="Q93" s="11" t="str">
        <f t="shared" si="11"/>
        <v/>
      </c>
      <c r="R93" s="11" t="str">
        <f>IF($A93="","",IF($N93&gt;=Riepilogo!$C$6,"SI","NO"))</f>
        <v/>
      </c>
    </row>
    <row r="94" spans="1:18" x14ac:dyDescent="0.25">
      <c r="A94" s="13" t="str">
        <f>IF(Partecipanti!E93="","",Partecipanti!E93)</f>
        <v/>
      </c>
      <c r="B94" s="13" t="str">
        <f>IF($A94="","",Partecipanti!C93)</f>
        <v/>
      </c>
      <c r="C94" s="13" t="str">
        <f>IF($A94="","",Partecipanti!D93)</f>
        <v/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1" t="str">
        <f t="shared" si="8"/>
        <v/>
      </c>
      <c r="O94" s="11" t="str">
        <f t="shared" si="9"/>
        <v/>
      </c>
      <c r="P94" s="11" t="str">
        <f t="shared" si="10"/>
        <v/>
      </c>
      <c r="Q94" s="11" t="str">
        <f t="shared" si="11"/>
        <v/>
      </c>
      <c r="R94" s="11" t="str">
        <f>IF($A94="","",IF($N94&gt;=Riepilogo!$C$6,"SI","NO"))</f>
        <v/>
      </c>
    </row>
    <row r="95" spans="1:18" x14ac:dyDescent="0.25">
      <c r="A95" s="13" t="str">
        <f>IF(Partecipanti!E94="","",Partecipanti!E94)</f>
        <v/>
      </c>
      <c r="B95" s="13" t="str">
        <f>IF($A95="","",Partecipanti!C94)</f>
        <v/>
      </c>
      <c r="C95" s="13" t="str">
        <f>IF($A95="","",Partecipanti!D94)</f>
        <v/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1" t="str">
        <f t="shared" si="8"/>
        <v/>
      </c>
      <c r="O95" s="11" t="str">
        <f t="shared" si="9"/>
        <v/>
      </c>
      <c r="P95" s="11" t="str">
        <f t="shared" si="10"/>
        <v/>
      </c>
      <c r="Q95" s="11" t="str">
        <f t="shared" si="11"/>
        <v/>
      </c>
      <c r="R95" s="11" t="str">
        <f>IF($A95="","",IF($N95&gt;=Riepilogo!$C$6,"SI","NO"))</f>
        <v/>
      </c>
    </row>
    <row r="96" spans="1:18" x14ac:dyDescent="0.25">
      <c r="A96" s="13" t="str">
        <f>IF(Partecipanti!E95="","",Partecipanti!E95)</f>
        <v/>
      </c>
      <c r="B96" s="13" t="str">
        <f>IF($A96="","",Partecipanti!C95)</f>
        <v/>
      </c>
      <c r="C96" s="13" t="str">
        <f>IF($A96="","",Partecipanti!D95)</f>
        <v/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1" t="str">
        <f t="shared" si="8"/>
        <v/>
      </c>
      <c r="O96" s="11" t="str">
        <f t="shared" si="9"/>
        <v/>
      </c>
      <c r="P96" s="11" t="str">
        <f t="shared" si="10"/>
        <v/>
      </c>
      <c r="Q96" s="11" t="str">
        <f t="shared" si="11"/>
        <v/>
      </c>
      <c r="R96" s="11" t="str">
        <f>IF($A96="","",IF($N96&gt;=Riepilogo!$C$6,"SI","NO"))</f>
        <v/>
      </c>
    </row>
    <row r="97" spans="1:18" x14ac:dyDescent="0.25">
      <c r="A97" s="13" t="str">
        <f>IF(Partecipanti!E96="","",Partecipanti!E96)</f>
        <v/>
      </c>
      <c r="B97" s="13" t="str">
        <f>IF($A97="","",Partecipanti!C96)</f>
        <v/>
      </c>
      <c r="C97" s="13" t="str">
        <f>IF($A97="","",Partecipanti!D96)</f>
        <v/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1" t="str">
        <f t="shared" si="8"/>
        <v/>
      </c>
      <c r="O97" s="11" t="str">
        <f t="shared" si="9"/>
        <v/>
      </c>
      <c r="P97" s="11" t="str">
        <f t="shared" si="10"/>
        <v/>
      </c>
      <c r="Q97" s="11" t="str">
        <f t="shared" si="11"/>
        <v/>
      </c>
      <c r="R97" s="11" t="str">
        <f>IF($A97="","",IF($N97&gt;=Riepilogo!$C$6,"SI","NO"))</f>
        <v/>
      </c>
    </row>
    <row r="98" spans="1:18" x14ac:dyDescent="0.25">
      <c r="A98" s="13" t="str">
        <f>IF(Partecipanti!E97="","",Partecipanti!E97)</f>
        <v/>
      </c>
      <c r="B98" s="13" t="str">
        <f>IF($A98="","",Partecipanti!C97)</f>
        <v/>
      </c>
      <c r="C98" s="13" t="str">
        <f>IF($A98="","",Partecipanti!D97)</f>
        <v/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1" t="str">
        <f t="shared" si="8"/>
        <v/>
      </c>
      <c r="O98" s="11" t="str">
        <f t="shared" si="9"/>
        <v/>
      </c>
      <c r="P98" s="11" t="str">
        <f t="shared" si="10"/>
        <v/>
      </c>
      <c r="Q98" s="11" t="str">
        <f t="shared" si="11"/>
        <v/>
      </c>
      <c r="R98" s="11" t="str">
        <f>IF($A98="","",IF($N98&gt;=Riepilogo!$C$6,"SI","NO"))</f>
        <v/>
      </c>
    </row>
    <row r="99" spans="1:18" x14ac:dyDescent="0.25">
      <c r="A99" s="13" t="str">
        <f>IF(Partecipanti!E98="","",Partecipanti!E98)</f>
        <v/>
      </c>
      <c r="B99" s="13" t="str">
        <f>IF($A99="","",Partecipanti!C98)</f>
        <v/>
      </c>
      <c r="C99" s="13" t="str">
        <f>IF($A99="","",Partecipanti!D98)</f>
        <v/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1" t="str">
        <f t="shared" si="8"/>
        <v/>
      </c>
      <c r="O99" s="11" t="str">
        <f t="shared" si="9"/>
        <v/>
      </c>
      <c r="P99" s="11" t="str">
        <f t="shared" si="10"/>
        <v/>
      </c>
      <c r="Q99" s="11" t="str">
        <f t="shared" si="11"/>
        <v/>
      </c>
      <c r="R99" s="11" t="str">
        <f>IF($A99="","",IF($N99&gt;=Riepilogo!$C$6,"SI","NO"))</f>
        <v/>
      </c>
    </row>
    <row r="100" spans="1:18" x14ac:dyDescent="0.25">
      <c r="A100" s="13" t="str">
        <f>IF(Partecipanti!E99="","",Partecipanti!E99)</f>
        <v/>
      </c>
      <c r="B100" s="13" t="str">
        <f>IF($A100="","",Partecipanti!C99)</f>
        <v/>
      </c>
      <c r="C100" s="13" t="str">
        <f>IF($A100="","",Partecipanti!D99)</f>
        <v/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1" t="str">
        <f t="shared" si="8"/>
        <v/>
      </c>
      <c r="O100" s="11" t="str">
        <f t="shared" si="9"/>
        <v/>
      </c>
      <c r="P100" s="11" t="str">
        <f t="shared" si="10"/>
        <v/>
      </c>
      <c r="Q100" s="11" t="str">
        <f t="shared" si="11"/>
        <v/>
      </c>
      <c r="R100" s="11" t="str">
        <f>IF($A100="","",IF($N100&gt;=Riepilogo!$C$6,"SI","NO"))</f>
        <v/>
      </c>
    </row>
    <row r="101" spans="1:18" x14ac:dyDescent="0.25">
      <c r="A101" s="13" t="str">
        <f>IF(Partecipanti!E100="","",Partecipanti!E100)</f>
        <v/>
      </c>
      <c r="B101" s="13" t="str">
        <f>IF($A101="","",Partecipanti!C100)</f>
        <v/>
      </c>
      <c r="C101" s="13" t="str">
        <f>IF($A101="","",Partecipanti!D100)</f>
        <v/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1" t="str">
        <f t="shared" ref="N101:N104" si="12">IF($A101="","",COUNT(D101:M101))</f>
        <v/>
      </c>
      <c r="O101" s="11" t="str">
        <f t="shared" si="9"/>
        <v/>
      </c>
      <c r="P101" s="11" t="str">
        <f t="shared" si="10"/>
        <v/>
      </c>
      <c r="Q101" s="11" t="str">
        <f t="shared" si="11"/>
        <v/>
      </c>
      <c r="R101" s="11" t="str">
        <f>IF($A101="","",IF($N101&gt;=Riepilogo!$C$6,"SI","NO"))</f>
        <v/>
      </c>
    </row>
    <row r="102" spans="1:18" x14ac:dyDescent="0.25">
      <c r="A102" s="13" t="str">
        <f>IF(Partecipanti!E101="","",Partecipanti!E101)</f>
        <v/>
      </c>
      <c r="B102" s="13" t="str">
        <f>IF($A102="","",Partecipanti!C101)</f>
        <v/>
      </c>
      <c r="C102" s="13" t="str">
        <f>IF($A102="","",Partecipanti!D101)</f>
        <v/>
      </c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1" t="str">
        <f t="shared" si="12"/>
        <v/>
      </c>
      <c r="O102" s="11" t="str">
        <f t="shared" si="9"/>
        <v/>
      </c>
      <c r="P102" s="11" t="str">
        <f t="shared" si="10"/>
        <v/>
      </c>
      <c r="Q102" s="11" t="str">
        <f t="shared" si="11"/>
        <v/>
      </c>
      <c r="R102" s="11" t="str">
        <f>IF($A102="","",IF($N102&gt;=Riepilogo!$C$6,"SI","NO"))</f>
        <v/>
      </c>
    </row>
    <row r="103" spans="1:18" x14ac:dyDescent="0.25">
      <c r="A103" s="13" t="str">
        <f>IF(Partecipanti!E102="","",Partecipanti!E102)</f>
        <v/>
      </c>
      <c r="B103" s="13" t="str">
        <f>IF($A103="","",Partecipanti!C102)</f>
        <v/>
      </c>
      <c r="C103" s="13" t="str">
        <f>IF($A103="","",Partecipanti!D102)</f>
        <v/>
      </c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1" t="str">
        <f t="shared" si="12"/>
        <v/>
      </c>
      <c r="O103" s="11" t="str">
        <f t="shared" si="9"/>
        <v/>
      </c>
      <c r="P103" s="11" t="str">
        <f t="shared" si="10"/>
        <v/>
      </c>
      <c r="Q103" s="11" t="str">
        <f t="shared" si="11"/>
        <v/>
      </c>
      <c r="R103" s="11" t="str">
        <f>IF($A103="","",IF($N103&gt;=Riepilogo!$C$6,"SI","NO"))</f>
        <v/>
      </c>
    </row>
    <row r="104" spans="1:18" x14ac:dyDescent="0.25">
      <c r="A104" s="13" t="str">
        <f>IF(Partecipanti!E103="","",Partecipanti!E103)</f>
        <v/>
      </c>
      <c r="B104" s="13" t="str">
        <f>IF($A104="","",Partecipanti!C103)</f>
        <v/>
      </c>
      <c r="C104" s="13" t="str">
        <f>IF($A104="","",Partecipanti!D103)</f>
        <v/>
      </c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1" t="str">
        <f t="shared" si="12"/>
        <v/>
      </c>
      <c r="O104" s="11" t="str">
        <f t="shared" si="9"/>
        <v/>
      </c>
      <c r="P104" s="11" t="str">
        <f t="shared" si="10"/>
        <v/>
      </c>
      <c r="Q104" s="11" t="str">
        <f t="shared" si="11"/>
        <v/>
      </c>
      <c r="R104" s="11" t="str">
        <f>IF($A104="","",IF($N104&gt;=Riepilogo!$C$6,"SI","NO"))</f>
        <v/>
      </c>
    </row>
    <row r="105" spans="1:18" x14ac:dyDescent="0.25">
      <c r="A105" s="12"/>
      <c r="B105" s="12"/>
      <c r="C105" s="12"/>
      <c r="N105" s="12"/>
      <c r="O105" s="12"/>
      <c r="P105" s="12"/>
      <c r="Q105" s="12"/>
      <c r="R105" s="12"/>
    </row>
    <row r="106" spans="1:18" x14ac:dyDescent="0.25">
      <c r="A106" s="12"/>
      <c r="B106" s="12"/>
      <c r="C106" s="12"/>
      <c r="N106" s="12"/>
      <c r="O106" s="12"/>
      <c r="P106" s="12"/>
      <c r="Q106" s="12"/>
      <c r="R106" s="12"/>
    </row>
    <row r="107" spans="1:18" x14ac:dyDescent="0.25">
      <c r="A107" s="12"/>
      <c r="B107" s="12"/>
      <c r="C107" s="12"/>
      <c r="N107" s="12"/>
      <c r="O107" s="12"/>
      <c r="P107" s="12"/>
      <c r="Q107" s="12"/>
      <c r="R107" s="12"/>
    </row>
    <row r="108" spans="1:18" x14ac:dyDescent="0.25">
      <c r="A108" s="12"/>
      <c r="B108" s="12"/>
      <c r="C108" s="12"/>
      <c r="N108" s="12"/>
      <c r="O108" s="12"/>
      <c r="P108" s="12"/>
      <c r="Q108" s="12"/>
      <c r="R108" s="12"/>
    </row>
    <row r="109" spans="1:18" x14ac:dyDescent="0.25">
      <c r="A109" s="12"/>
      <c r="B109" s="12"/>
      <c r="C109" s="12"/>
      <c r="N109" s="12"/>
      <c r="O109" s="12"/>
      <c r="P109" s="12"/>
      <c r="Q109" s="12"/>
      <c r="R109" s="12"/>
    </row>
    <row r="110" spans="1:18" x14ac:dyDescent="0.25">
      <c r="A110" s="12"/>
      <c r="B110" s="12"/>
      <c r="C110" s="12"/>
      <c r="N110" s="12"/>
      <c r="O110" s="12"/>
      <c r="P110" s="12"/>
      <c r="Q110" s="12"/>
      <c r="R110" s="12"/>
    </row>
    <row r="111" spans="1:18" x14ac:dyDescent="0.25">
      <c r="A111" s="12"/>
      <c r="B111" s="12"/>
      <c r="C111" s="12"/>
      <c r="N111" s="12"/>
      <c r="O111" s="12"/>
      <c r="P111" s="12"/>
      <c r="Q111" s="12"/>
      <c r="R111" s="12"/>
    </row>
    <row r="112" spans="1:18" x14ac:dyDescent="0.25">
      <c r="A112" s="12"/>
      <c r="B112" s="12"/>
      <c r="C112" s="12"/>
      <c r="N112" s="12"/>
      <c r="O112" s="12"/>
      <c r="P112" s="12"/>
      <c r="Q112" s="12"/>
      <c r="R112" s="12"/>
    </row>
    <row r="113" spans="1:18" x14ac:dyDescent="0.25">
      <c r="A113" s="12"/>
      <c r="B113" s="12"/>
      <c r="C113" s="12"/>
      <c r="N113" s="12"/>
      <c r="O113" s="12"/>
      <c r="P113" s="12"/>
      <c r="Q113" s="12"/>
      <c r="R113" s="12"/>
    </row>
    <row r="114" spans="1:18" x14ac:dyDescent="0.25">
      <c r="A114" s="12"/>
      <c r="B114" s="12"/>
      <c r="C114" s="12"/>
      <c r="N114" s="12"/>
      <c r="O114" s="12"/>
      <c r="P114" s="12"/>
      <c r="Q114" s="12"/>
      <c r="R114" s="12"/>
    </row>
    <row r="115" spans="1:18" x14ac:dyDescent="0.25">
      <c r="A115" s="12"/>
      <c r="B115" s="12"/>
      <c r="C115" s="12"/>
      <c r="N115" s="12"/>
      <c r="O115" s="12"/>
      <c r="P115" s="12"/>
      <c r="Q115" s="12"/>
      <c r="R115" s="12"/>
    </row>
    <row r="116" spans="1:18" x14ac:dyDescent="0.25">
      <c r="A116" s="12"/>
      <c r="B116" s="12"/>
      <c r="C116" s="12"/>
      <c r="N116" s="12"/>
      <c r="O116" s="12"/>
      <c r="P116" s="12"/>
      <c r="Q116" s="12"/>
      <c r="R116" s="12"/>
    </row>
    <row r="117" spans="1:18" x14ac:dyDescent="0.25">
      <c r="A117" s="12"/>
      <c r="B117" s="12"/>
      <c r="C117" s="12"/>
      <c r="N117" s="12"/>
      <c r="O117" s="12"/>
      <c r="P117" s="12"/>
      <c r="Q117" s="12"/>
      <c r="R117" s="12"/>
    </row>
    <row r="118" spans="1:18" x14ac:dyDescent="0.25">
      <c r="A118" s="12"/>
      <c r="B118" s="12"/>
      <c r="C118" s="12"/>
      <c r="N118" s="12"/>
      <c r="O118" s="12"/>
      <c r="P118" s="12"/>
      <c r="Q118" s="12"/>
      <c r="R118" s="12"/>
    </row>
    <row r="119" spans="1:18" x14ac:dyDescent="0.25">
      <c r="A119" s="12"/>
      <c r="B119" s="12"/>
      <c r="C119" s="12"/>
      <c r="N119" s="12"/>
      <c r="O119" s="12"/>
      <c r="P119" s="12"/>
      <c r="Q119" s="12"/>
      <c r="R119" s="12"/>
    </row>
    <row r="120" spans="1:18" x14ac:dyDescent="0.25">
      <c r="A120" s="12"/>
      <c r="B120" s="12"/>
      <c r="C120" s="12"/>
      <c r="N120" s="12"/>
      <c r="O120" s="12"/>
      <c r="P120" s="12"/>
      <c r="Q120" s="12"/>
      <c r="R120" s="12"/>
    </row>
    <row r="121" spans="1:18" x14ac:dyDescent="0.25">
      <c r="A121" s="12"/>
      <c r="B121" s="12"/>
      <c r="C121" s="12"/>
      <c r="N121" s="12"/>
      <c r="O121" s="12"/>
      <c r="P121" s="12"/>
      <c r="Q121" s="12"/>
      <c r="R121" s="12"/>
    </row>
    <row r="122" spans="1:18" x14ac:dyDescent="0.25">
      <c r="A122" s="12"/>
      <c r="B122" s="12"/>
      <c r="C122" s="12"/>
      <c r="N122" s="12"/>
      <c r="O122" s="12"/>
      <c r="P122" s="12"/>
      <c r="Q122" s="12"/>
      <c r="R122" s="12"/>
    </row>
    <row r="123" spans="1:18" x14ac:dyDescent="0.25">
      <c r="A123" s="12"/>
      <c r="B123" s="12"/>
      <c r="C123" s="12"/>
      <c r="N123" s="12"/>
      <c r="O123" s="12"/>
      <c r="P123" s="12"/>
      <c r="Q123" s="12"/>
      <c r="R123" s="12"/>
    </row>
    <row r="124" spans="1:18" x14ac:dyDescent="0.25">
      <c r="A124" s="12"/>
      <c r="B124" s="12"/>
      <c r="C124" s="12"/>
      <c r="N124" s="12"/>
      <c r="O124" s="12"/>
      <c r="P124" s="12"/>
      <c r="Q124" s="12"/>
      <c r="R124" s="12"/>
    </row>
    <row r="125" spans="1:18" x14ac:dyDescent="0.25">
      <c r="A125" s="12"/>
      <c r="B125" s="12"/>
      <c r="C125" s="12"/>
      <c r="N125" s="12"/>
      <c r="O125" s="12"/>
      <c r="P125" s="12"/>
      <c r="Q125" s="12"/>
      <c r="R125" s="12"/>
    </row>
    <row r="126" spans="1:18" x14ac:dyDescent="0.25">
      <c r="A126" s="12"/>
      <c r="B126" s="12"/>
      <c r="C126" s="12"/>
      <c r="N126" s="12"/>
      <c r="O126" s="12"/>
      <c r="P126" s="12"/>
      <c r="Q126" s="12"/>
      <c r="R126" s="12"/>
    </row>
    <row r="127" spans="1:18" x14ac:dyDescent="0.25">
      <c r="A127" s="12"/>
      <c r="B127" s="12"/>
      <c r="C127" s="12"/>
      <c r="N127" s="12"/>
      <c r="O127" s="12"/>
      <c r="P127" s="12"/>
      <c r="Q127" s="12"/>
      <c r="R127" s="12"/>
    </row>
    <row r="128" spans="1:18" x14ac:dyDescent="0.25">
      <c r="A128" s="12"/>
      <c r="B128" s="12"/>
      <c r="C128" s="12"/>
      <c r="N128" s="12"/>
      <c r="O128" s="12"/>
      <c r="P128" s="12"/>
      <c r="Q128" s="12"/>
      <c r="R128" s="12"/>
    </row>
    <row r="129" spans="1:18" x14ac:dyDescent="0.25">
      <c r="A129" s="12"/>
      <c r="B129" s="12"/>
      <c r="C129" s="12"/>
      <c r="N129" s="12"/>
      <c r="O129" s="12"/>
      <c r="P129" s="12"/>
      <c r="Q129" s="12"/>
      <c r="R129" s="12"/>
    </row>
    <row r="130" spans="1:18" x14ac:dyDescent="0.25">
      <c r="A130" s="12"/>
      <c r="B130" s="12"/>
      <c r="C130" s="12"/>
      <c r="N130" s="12"/>
      <c r="O130" s="12"/>
      <c r="P130" s="12"/>
      <c r="Q130" s="12"/>
      <c r="R130" s="12"/>
    </row>
    <row r="131" spans="1:18" x14ac:dyDescent="0.25">
      <c r="A131" s="12"/>
      <c r="B131" s="12"/>
      <c r="C131" s="12"/>
      <c r="N131" s="12"/>
      <c r="O131" s="12"/>
      <c r="P131" s="12"/>
      <c r="Q131" s="12"/>
      <c r="R131" s="12"/>
    </row>
    <row r="132" spans="1:18" x14ac:dyDescent="0.25">
      <c r="A132" s="12"/>
      <c r="B132" s="12"/>
      <c r="C132" s="12"/>
      <c r="N132" s="12"/>
      <c r="O132" s="12"/>
      <c r="P132" s="12"/>
      <c r="Q132" s="12"/>
      <c r="R132" s="12"/>
    </row>
    <row r="133" spans="1:18" x14ac:dyDescent="0.25">
      <c r="A133" s="12"/>
      <c r="B133" s="12"/>
      <c r="C133" s="12"/>
      <c r="N133" s="12"/>
      <c r="O133" s="12"/>
      <c r="P133" s="12"/>
      <c r="Q133" s="12"/>
      <c r="R133" s="12"/>
    </row>
    <row r="134" spans="1:18" x14ac:dyDescent="0.25">
      <c r="A134" s="12"/>
      <c r="B134" s="12"/>
      <c r="C134" s="12"/>
      <c r="N134" s="12"/>
      <c r="O134" s="12"/>
      <c r="P134" s="12"/>
      <c r="Q134" s="12"/>
      <c r="R134" s="12"/>
    </row>
    <row r="135" spans="1:18" x14ac:dyDescent="0.25">
      <c r="A135" s="12"/>
      <c r="B135" s="12"/>
      <c r="C135" s="12"/>
      <c r="N135" s="12"/>
      <c r="O135" s="12"/>
      <c r="P135" s="12"/>
      <c r="Q135" s="12"/>
      <c r="R135" s="12"/>
    </row>
    <row r="136" spans="1:18" x14ac:dyDescent="0.25">
      <c r="A136" s="12"/>
      <c r="B136" s="12"/>
      <c r="C136" s="12"/>
      <c r="N136" s="12"/>
      <c r="O136" s="12"/>
      <c r="P136" s="12"/>
      <c r="Q136" s="12"/>
      <c r="R136" s="12"/>
    </row>
    <row r="137" spans="1:18" x14ac:dyDescent="0.25">
      <c r="A137" s="12"/>
      <c r="B137" s="12"/>
      <c r="C137" s="12"/>
      <c r="N137" s="12"/>
      <c r="O137" s="12"/>
      <c r="P137" s="12"/>
      <c r="Q137" s="12"/>
      <c r="R137" s="12"/>
    </row>
    <row r="138" spans="1:18" x14ac:dyDescent="0.25">
      <c r="A138" s="12"/>
      <c r="B138" s="12"/>
      <c r="C138" s="12"/>
      <c r="N138" s="12"/>
      <c r="O138" s="12"/>
      <c r="P138" s="12"/>
      <c r="Q138" s="12"/>
      <c r="R138" s="12"/>
    </row>
    <row r="139" spans="1:18" x14ac:dyDescent="0.25">
      <c r="A139" s="12"/>
      <c r="B139" s="12"/>
      <c r="C139" s="12"/>
      <c r="N139" s="12"/>
      <c r="O139" s="12"/>
      <c r="P139" s="12"/>
      <c r="Q139" s="12"/>
      <c r="R139" s="12"/>
    </row>
    <row r="140" spans="1:18" x14ac:dyDescent="0.25">
      <c r="A140" s="12"/>
      <c r="B140" s="12"/>
      <c r="C140" s="12"/>
      <c r="N140" s="12"/>
      <c r="O140" s="12"/>
      <c r="P140" s="12"/>
      <c r="Q140" s="12"/>
      <c r="R140" s="12"/>
    </row>
    <row r="141" spans="1:18" x14ac:dyDescent="0.25">
      <c r="A141" s="12"/>
      <c r="B141" s="12"/>
      <c r="C141" s="12"/>
      <c r="N141" s="12"/>
      <c r="O141" s="12"/>
      <c r="P141" s="12"/>
      <c r="Q141" s="12"/>
      <c r="R141" s="12"/>
    </row>
    <row r="142" spans="1:18" x14ac:dyDescent="0.25">
      <c r="A142" s="12"/>
      <c r="B142" s="12"/>
      <c r="C142" s="12"/>
      <c r="N142" s="12"/>
      <c r="O142" s="12"/>
      <c r="P142" s="12"/>
      <c r="Q142" s="12"/>
      <c r="R142" s="12"/>
    </row>
    <row r="143" spans="1:18" x14ac:dyDescent="0.25">
      <c r="A143" s="12"/>
      <c r="B143" s="12"/>
      <c r="C143" s="12"/>
      <c r="N143" s="12"/>
      <c r="O143" s="12"/>
      <c r="P143" s="12"/>
      <c r="Q143" s="12"/>
      <c r="R143" s="12"/>
    </row>
    <row r="144" spans="1:18" x14ac:dyDescent="0.25">
      <c r="A144" s="12"/>
      <c r="B144" s="12"/>
      <c r="C144" s="12"/>
      <c r="N144" s="12"/>
      <c r="O144" s="12"/>
      <c r="P144" s="12"/>
      <c r="Q144" s="12"/>
      <c r="R144" s="12"/>
    </row>
    <row r="145" spans="1:18" x14ac:dyDescent="0.25">
      <c r="A145" s="12"/>
      <c r="B145" s="12"/>
      <c r="C145" s="12"/>
      <c r="N145" s="12"/>
      <c r="O145" s="12"/>
      <c r="P145" s="12"/>
      <c r="Q145" s="12"/>
      <c r="R145" s="12"/>
    </row>
    <row r="146" spans="1:18" x14ac:dyDescent="0.25">
      <c r="A146" s="12"/>
      <c r="B146" s="12"/>
      <c r="C146" s="12"/>
      <c r="N146" s="12"/>
      <c r="O146" s="12"/>
      <c r="P146" s="12"/>
      <c r="Q146" s="12"/>
      <c r="R146" s="12"/>
    </row>
    <row r="147" spans="1:18" x14ac:dyDescent="0.25">
      <c r="A147" s="12"/>
      <c r="B147" s="12"/>
      <c r="C147" s="12"/>
      <c r="N147" s="12"/>
      <c r="O147" s="12"/>
      <c r="P147" s="12"/>
      <c r="Q147" s="12"/>
      <c r="R147" s="12"/>
    </row>
    <row r="148" spans="1:18" x14ac:dyDescent="0.25">
      <c r="A148" s="12"/>
      <c r="B148" s="12"/>
      <c r="C148" s="12"/>
      <c r="N148" s="12"/>
      <c r="O148" s="12"/>
      <c r="P148" s="12"/>
      <c r="Q148" s="12"/>
      <c r="R148" s="12"/>
    </row>
    <row r="149" spans="1:18" x14ac:dyDescent="0.25">
      <c r="A149" s="12"/>
      <c r="B149" s="12"/>
      <c r="C149" s="12"/>
      <c r="N149" s="12"/>
      <c r="O149" s="12"/>
      <c r="P149" s="12"/>
      <c r="Q149" s="12"/>
      <c r="R149" s="12"/>
    </row>
    <row r="150" spans="1:18" x14ac:dyDescent="0.25">
      <c r="A150" s="12"/>
      <c r="B150" s="12"/>
      <c r="C150" s="12"/>
      <c r="N150" s="12"/>
      <c r="O150" s="12"/>
      <c r="P150" s="12"/>
      <c r="Q150" s="12"/>
      <c r="R150" s="12"/>
    </row>
    <row r="151" spans="1:18" x14ac:dyDescent="0.25">
      <c r="A151" s="12"/>
      <c r="B151" s="12"/>
      <c r="C151" s="12"/>
      <c r="N151" s="12"/>
      <c r="O151" s="12"/>
      <c r="P151" s="12"/>
      <c r="Q151" s="12"/>
      <c r="R151" s="12"/>
    </row>
    <row r="152" spans="1:18" x14ac:dyDescent="0.25">
      <c r="A152" s="12"/>
      <c r="B152" s="12"/>
      <c r="C152" s="12"/>
      <c r="N152" s="12"/>
      <c r="O152" s="12"/>
      <c r="P152" s="12"/>
      <c r="Q152" s="12"/>
      <c r="R152" s="12"/>
    </row>
    <row r="153" spans="1:18" x14ac:dyDescent="0.25">
      <c r="A153" s="12"/>
      <c r="B153" s="12"/>
      <c r="C153" s="12"/>
      <c r="N153" s="12"/>
      <c r="O153" s="12"/>
      <c r="P153" s="12"/>
      <c r="Q153" s="12"/>
      <c r="R153" s="12"/>
    </row>
    <row r="154" spans="1:18" x14ac:dyDescent="0.25">
      <c r="A154" s="12"/>
      <c r="B154" s="12"/>
      <c r="C154" s="12"/>
      <c r="N154" s="12"/>
      <c r="O154" s="12"/>
      <c r="P154" s="12"/>
      <c r="Q154" s="12"/>
      <c r="R154" s="12"/>
    </row>
  </sheetData>
  <sheetProtection algorithmName="SHA-512" hashValue="/lKB9oXHkriAcZW9wNqDLAv3esNJWKlAHEeS2UJFc+oilnqMi3R1Lksuvu5esltpUGg+XASeVpElbD0TByDiZQ==" saltValue="RenhbvKOjViqDEu/2+1Ajg==" spinCount="100000" sheet="1" objects="1" scenarios="1"/>
  <mergeCells count="2">
    <mergeCell ref="A2:R2"/>
    <mergeCell ref="A1:R1"/>
  </mergeCells>
  <conditionalFormatting sqref="D5:M104">
    <cfRule type="expression" dxfId="3" priority="1">
      <formula>AND($A5&lt;&gt;"",D$4&lt;&gt;"",D5="")</formula>
    </cfRule>
  </conditionalFormatting>
  <dataValidations count="1">
    <dataValidation type="whole" allowBlank="1" showInputMessage="1" showErrorMessage="1" errorTitle="Valore non conforme" error="Inserire valori numerici interi_x000a_min. 1, max 8" sqref="D5:M154" xr:uid="{D9A7E03C-EA40-4C9E-A2FF-2981E6ACB5A2}">
      <formula1>1</formula1>
      <formula2>8</formula2>
    </dataValidation>
  </dataValidations>
  <pageMargins left="0.25" right="0.25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7"/>
  <sheetViews>
    <sheetView showGridLines="0" zoomScale="90" zoomScaleNormal="90" workbookViewId="0">
      <selection activeCell="H24" sqref="H24"/>
    </sheetView>
  </sheetViews>
  <sheetFormatPr defaultRowHeight="15" x14ac:dyDescent="0.25"/>
  <cols>
    <col min="1" max="1" width="18" style="12" customWidth="1"/>
    <col min="2" max="2" width="44.5703125" style="12" customWidth="1"/>
    <col min="3" max="3" width="18.5703125" style="12" customWidth="1"/>
    <col min="4" max="4" width="14" style="12" customWidth="1"/>
    <col min="5" max="5" width="10" style="12" customWidth="1"/>
    <col min="6" max="6" width="12" style="12" customWidth="1"/>
    <col min="7" max="7" width="14" style="12" customWidth="1"/>
    <col min="8" max="8" width="16" style="12" customWidth="1"/>
    <col min="9" max="9" width="13" style="12" customWidth="1"/>
    <col min="10" max="10" width="27.28515625" style="12" customWidth="1"/>
    <col min="11" max="11" width="22" style="12" customWidth="1"/>
    <col min="12" max="12" width="13" style="12" customWidth="1"/>
    <col min="13" max="13" width="8.85546875" style="12" customWidth="1"/>
    <col min="14" max="14" width="18.140625" style="12" customWidth="1"/>
    <col min="15" max="15" width="16.7109375" style="12" customWidth="1"/>
    <col min="16" max="16" width="13" style="12" customWidth="1"/>
    <col min="17" max="16384" width="9.140625" style="12"/>
  </cols>
  <sheetData>
    <row r="1" spans="1:16" ht="18.75" x14ac:dyDescent="0.3">
      <c r="A1" s="29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6" x14ac:dyDescent="0.25">
      <c r="A2" s="27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6" x14ac:dyDescent="0.25">
      <c r="A4" s="30" t="s">
        <v>44</v>
      </c>
      <c r="B4" s="28"/>
      <c r="C4" s="28"/>
      <c r="E4" s="30" t="s">
        <v>45</v>
      </c>
      <c r="F4" s="28"/>
      <c r="G4" s="28"/>
      <c r="J4" s="14" t="s">
        <v>46</v>
      </c>
      <c r="N4" s="14" t="s">
        <v>47</v>
      </c>
      <c r="O4" s="14"/>
    </row>
    <row r="5" spans="1:16" ht="30" customHeight="1" x14ac:dyDescent="0.25">
      <c r="A5" s="31" t="s">
        <v>48</v>
      </c>
      <c r="B5" s="32"/>
      <c r="C5" s="11">
        <f>COUNTA(Partecipanti!$E$4:$E$103)</f>
        <v>0</v>
      </c>
      <c r="E5" s="15" t="s">
        <v>14</v>
      </c>
      <c r="F5" s="15" t="s">
        <v>49</v>
      </c>
      <c r="G5" s="15" t="s">
        <v>50</v>
      </c>
      <c r="J5" s="16" t="s">
        <v>51</v>
      </c>
      <c r="K5" s="17">
        <f>IFERROR(MIN(Valutazione_ex_ante!$P$5:$P$104),"")</f>
        <v>0</v>
      </c>
      <c r="N5" s="33" t="s">
        <v>52</v>
      </c>
      <c r="O5" s="33"/>
      <c r="P5" s="12">
        <f>COUNTIF(Valutazione_ex_ante!$Q$5:$Q$104,"&gt;0")</f>
        <v>0</v>
      </c>
    </row>
    <row r="6" spans="1:16" ht="21.75" customHeight="1" x14ac:dyDescent="0.25">
      <c r="A6" s="31" t="s">
        <v>53</v>
      </c>
      <c r="B6" s="32"/>
      <c r="C6" s="11">
        <f>COUNTA(Competenze_INAPP!$B$4:$B$13)</f>
        <v>0</v>
      </c>
      <c r="E6" s="11">
        <v>1</v>
      </c>
      <c r="F6" s="11">
        <f>COUNTIF(Valutazione_ex_ante!$D$5:$M$104,E6)</f>
        <v>0</v>
      </c>
      <c r="G6" s="18" t="str">
        <f t="shared" ref="G6:G13" si="0">IF($C$7=0,"",F6/$C$7)</f>
        <v/>
      </c>
      <c r="J6" s="16" t="s">
        <v>54</v>
      </c>
      <c r="K6" s="17">
        <f>IFERROR(MAX(Valutazione_ex_ante!$P$5:$P$104),"")</f>
        <v>0</v>
      </c>
      <c r="N6" s="33" t="s">
        <v>55</v>
      </c>
      <c r="O6" s="33"/>
      <c r="P6" s="19" t="str">
        <f>IFERROR(MAX(SUMPRODUCT(--(ROUND(Valutazione_ex_ante!$Q$5:$Q$104,0)=1)),SUMPRODUCT(--(ROUND(Valutazione_ex_ante!$Q$5:$Q$104,0)=2)),SUMPRODUCT(--(ROUND(Valutazione_ex_ante!$Q$5:$Q$104,0)=3)),SUMPRODUCT(--(ROUND(Valutazione_ex_ante!$Q$5:$Q$104,0)=4)),SUMPRODUCT(--(ROUND(Valutazione_ex_ante!$Q$5:$Q$104,0)=5)),SUMPRODUCT(--(ROUND(Valutazione_ex_ante!$Q$5:$Q$104,0)=6)),SUMPRODUCT(--(ROUND(Valutazione_ex_ante!$Q$5:$Q$104,0)=7)),SUMPRODUCT(--(ROUND(Valutazione_ex_ante!$Q$5:$Q$104,0)=8))) / O5,"")</f>
        <v/>
      </c>
    </row>
    <row r="7" spans="1:16" x14ac:dyDescent="0.25">
      <c r="A7" s="31" t="s">
        <v>56</v>
      </c>
      <c r="B7" s="32"/>
      <c r="C7" s="11">
        <f>COUNT(Valutazione_ex_ante!$D$5:$M$104)</f>
        <v>0</v>
      </c>
      <c r="E7" s="11">
        <v>2</v>
      </c>
      <c r="F7" s="11">
        <f>COUNTIF(Valutazione_ex_ante!$D$5:$M$104,E7)</f>
        <v>0</v>
      </c>
      <c r="G7" s="18" t="str">
        <f t="shared" si="0"/>
        <v/>
      </c>
      <c r="J7" s="16" t="s">
        <v>57</v>
      </c>
      <c r="K7" s="17">
        <f>IF(OR(K5="",K6=""),"",K6-K5)</f>
        <v>0</v>
      </c>
    </row>
    <row r="8" spans="1:16" x14ac:dyDescent="0.25">
      <c r="A8" s="31" t="s">
        <v>58</v>
      </c>
      <c r="B8" s="32"/>
      <c r="C8" s="11" t="str">
        <f>IF(OR(C5=0,C6=0),"",C5*C6)</f>
        <v/>
      </c>
      <c r="E8" s="11">
        <v>3</v>
      </c>
      <c r="F8" s="11">
        <f>COUNTIF(Valutazione_ex_ante!$D$5:$M$104,E8)</f>
        <v>0</v>
      </c>
      <c r="G8" s="18" t="str">
        <f t="shared" si="0"/>
        <v/>
      </c>
      <c r="J8" s="16" t="s">
        <v>59</v>
      </c>
      <c r="K8" s="20" t="str">
        <f>IF(COUNT(Valutazione_ex_ante!$P$5:$P$104)=0,"",MAX(COUNTIF(Valutazione_ex_ante!$P$5:$P$104,1),COUNTIF(Valutazione_ex_ante!$P$5:$P$104,2),COUNTIF(Valutazione_ex_ante!$P$5:$P$104,3),COUNTIF(Valutazione_ex_ante!$P$5:$P$104,4),COUNTIF(Valutazione_ex_ante!$P$5:$P$104,5),COUNTIF(Valutazione_ex_ante!$P$5:$P$104,6),COUNTIF(Valutazione_ex_ante!$P$5:$P$104,7),COUNTIF(Valutazione_ex_ante!$P$5:$P$104,8))/COUNT(Valutazione_ex_ante!$P$5:$P$104))</f>
        <v/>
      </c>
    </row>
    <row r="9" spans="1:16" x14ac:dyDescent="0.25">
      <c r="A9" s="31" t="s">
        <v>60</v>
      </c>
      <c r="B9" s="32"/>
      <c r="C9" s="18" t="str">
        <f>IF(OR(C8="",C8=0),"",C7/C8)</f>
        <v/>
      </c>
      <c r="E9" s="11">
        <v>4</v>
      </c>
      <c r="F9" s="11">
        <f>COUNTIF(Valutazione_ex_ante!$D$5:$M$104,E9)</f>
        <v>0</v>
      </c>
      <c r="G9" s="18" t="str">
        <f t="shared" si="0"/>
        <v/>
      </c>
      <c r="J9" s="16" t="s">
        <v>61</v>
      </c>
      <c r="K9" s="17" t="str">
        <f>IF(COUNT(Valutazione_ex_ante!$P$5:$P$104)=0,"DATI INCOMPLETI",IF(OR(K7&gt;=3,K8&lt;0.6),"LIVELLI DIFFERENZIATI","OMOGENEO"))</f>
        <v>DATI INCOMPLETI</v>
      </c>
    </row>
    <row r="10" spans="1:16" x14ac:dyDescent="0.25">
      <c r="A10" s="31" t="s">
        <v>62</v>
      </c>
      <c r="B10" s="32"/>
      <c r="C10" s="21" t="str">
        <f>IF(C7=0,"",ROUND(AVERAGE(Valutazione_ex_ante!$D$5:$M$104),2))</f>
        <v/>
      </c>
      <c r="E10" s="11">
        <v>5</v>
      </c>
      <c r="F10" s="11">
        <f>COUNTIF(Valutazione_ex_ante!$D$5:$M$104,E10)</f>
        <v>0</v>
      </c>
      <c r="G10" s="18" t="str">
        <f t="shared" si="0"/>
        <v/>
      </c>
      <c r="J10" s="16" t="s">
        <v>63</v>
      </c>
      <c r="K10" s="28" t="str">
        <f>IF(K9="LIVELLI DIFFERENZIATI","Creare 2+ edizioni / moduli di riallineamento",IF(K9="OMOGENEO","OK: un livello unico è coerente","Compilare la valutazione ex ante"))</f>
        <v>Compilare la valutazione ex ante</v>
      </c>
      <c r="L10" s="28"/>
      <c r="M10" s="28"/>
      <c r="N10" s="28"/>
    </row>
    <row r="11" spans="1:16" ht="36.75" customHeight="1" x14ac:dyDescent="0.25">
      <c r="A11" s="31" t="s">
        <v>64</v>
      </c>
      <c r="B11" s="32"/>
      <c r="C11" s="11" t="str">
        <f>IF($C$7=0,"",INDEX($E$6:$E$13,MATCH(MAX($F$6:$F$13),$F$6:$F$13,0)))</f>
        <v/>
      </c>
      <c r="E11" s="11">
        <v>6</v>
      </c>
      <c r="F11" s="11">
        <f>COUNTIF(Valutazione_ex_ante!$D$5:$M$104,E11)</f>
        <v>0</v>
      </c>
      <c r="G11" s="18" t="str">
        <f t="shared" si="0"/>
        <v/>
      </c>
      <c r="J11" s="34" t="s">
        <v>65</v>
      </c>
      <c r="K11" s="34"/>
    </row>
    <row r="12" spans="1:16" x14ac:dyDescent="0.25">
      <c r="A12" s="31" t="s">
        <v>66</v>
      </c>
      <c r="B12" s="32"/>
      <c r="C12" s="11" t="str">
        <f>IF($C$10="","",MIN(ROUND($C$10,0),$C$11))</f>
        <v/>
      </c>
      <c r="E12" s="11">
        <v>7</v>
      </c>
      <c r="F12" s="11">
        <f>COUNTIF(Valutazione_ex_ante!$D$5:$M$104,E12)</f>
        <v>0</v>
      </c>
      <c r="G12" s="18" t="str">
        <f t="shared" si="0"/>
        <v/>
      </c>
    </row>
    <row r="13" spans="1:16" ht="30" x14ac:dyDescent="0.25">
      <c r="A13" s="31" t="s">
        <v>67</v>
      </c>
      <c r="B13" s="32"/>
      <c r="C13" s="22" t="str">
        <f>IF(C5=0,"INSERIRE PARTECIPANTI",IF(OR(C9="",C9&lt;1),"DATI INCOMPLETI",IF(C12&lt;=3,"BASE",IF(C12&lt;=5,"INTERMEDIO","AVANZATO"))))</f>
        <v>INSERIRE PARTECIPANTI</v>
      </c>
      <c r="E13" s="11">
        <v>8</v>
      </c>
      <c r="F13" s="11">
        <f>COUNTIF(Valutazione_ex_ante!$D$5:$M$104,E13)</f>
        <v>0</v>
      </c>
      <c r="G13" s="18" t="str">
        <f t="shared" si="0"/>
        <v/>
      </c>
    </row>
    <row r="16" spans="1:16" x14ac:dyDescent="0.25">
      <c r="A16" s="30" t="s">
        <v>68</v>
      </c>
      <c r="B16" s="28"/>
      <c r="C16" s="28"/>
      <c r="D16" s="28"/>
      <c r="E16" s="28"/>
      <c r="F16" s="28"/>
      <c r="G16" s="28"/>
      <c r="H16" s="28"/>
    </row>
    <row r="17" spans="1:16" ht="42.75" customHeight="1" x14ac:dyDescent="0.25">
      <c r="A17" s="23" t="s">
        <v>25</v>
      </c>
      <c r="B17" s="23" t="s">
        <v>69</v>
      </c>
      <c r="C17" s="23" t="s">
        <v>70</v>
      </c>
      <c r="D17" s="23" t="s">
        <v>71</v>
      </c>
      <c r="E17" s="23" t="s">
        <v>72</v>
      </c>
      <c r="F17" s="23" t="s">
        <v>73</v>
      </c>
      <c r="G17" s="23" t="s">
        <v>74</v>
      </c>
      <c r="H17" s="23" t="s">
        <v>63</v>
      </c>
      <c r="I17" s="23" t="s">
        <v>75</v>
      </c>
      <c r="J17" s="23" t="s">
        <v>76</v>
      </c>
      <c r="K17" s="23" t="s">
        <v>77</v>
      </c>
      <c r="L17" s="23" t="s">
        <v>78</v>
      </c>
      <c r="M17" s="23" t="s">
        <v>79</v>
      </c>
      <c r="N17" s="23" t="s">
        <v>80</v>
      </c>
      <c r="O17" s="23" t="s">
        <v>81</v>
      </c>
      <c r="P17" s="23" t="s">
        <v>82</v>
      </c>
    </row>
    <row r="18" spans="1:16" x14ac:dyDescent="0.25">
      <c r="A18" s="24" t="str">
        <f>IF(Competenze_INAPP!A4="","",Competenze_INAPP!A4)</f>
        <v/>
      </c>
      <c r="B18" s="24" t="str">
        <f>IF(Competenze_INAPP!B4="","",Competenze_INAPP!B4)</f>
        <v/>
      </c>
      <c r="C18" s="11" t="str">
        <f>IF($A18="","",COUNT(Valutazione_ex_ante!$D$5:$D$104))</f>
        <v/>
      </c>
      <c r="D18" s="18" t="str">
        <f t="shared" ref="D18:D27" si="1">IF($A18="","",IF($C$5=0,"",C18/$C$5))</f>
        <v/>
      </c>
      <c r="E18" s="21" t="str">
        <f>IF($A18="","",IF(C18=0,"",ROUND(AVERAGE(Valutazione_ex_ante!$D$5:$D$104),2)))</f>
        <v/>
      </c>
      <c r="F18" s="11" t="str">
        <f>IF($A18="","",IF(C18=0,"",INDEX(Setup!$A$2:$A$9,MATCH(MAX($I18:$P18),$I18:$P18,0))))</f>
        <v/>
      </c>
      <c r="G18" s="11" t="str">
        <f t="shared" ref="G18:G27" si="2">IF($A18="","",IF(E18="","",MIN(ROUND(E18,0),F18)))</f>
        <v/>
      </c>
      <c r="H18" s="22" t="str">
        <f t="shared" ref="H18:H27" si="3">IF($A18="","",IF(D18&lt;1,"DATI INCOMPLETI",IF(G18&lt;=3,"BASE",IF(G18&lt;=5,"INTERMEDIO","AVANZATO"))))</f>
        <v/>
      </c>
      <c r="I18" s="17" t="str">
        <f>IF($A18="","",COUNTIF(Valutazione_ex_ante!$D$5:$D$104,1))</f>
        <v/>
      </c>
      <c r="J18" s="17" t="str">
        <f>IF($A18="","",COUNTIF(Valutazione_ex_ante!$D$5:$D$104,2))</f>
        <v/>
      </c>
      <c r="K18" s="17" t="str">
        <f>IF($A18="","",COUNTIF(Valutazione_ex_ante!$D$5:$D$104,3))</f>
        <v/>
      </c>
      <c r="L18" s="17" t="str">
        <f>IF($A18="","",COUNTIF(Valutazione_ex_ante!$D$5:$D$104,4))</f>
        <v/>
      </c>
      <c r="M18" s="17" t="str">
        <f>IF($A18="","",COUNTIF(Valutazione_ex_ante!$D$5:$D$104,5))</f>
        <v/>
      </c>
      <c r="N18" s="17" t="str">
        <f>IF($A18="","",COUNTIF(Valutazione_ex_ante!$D$5:$D$104,6))</f>
        <v/>
      </c>
      <c r="O18" s="17" t="str">
        <f>IF($A18="","",COUNTIF(Valutazione_ex_ante!$D$5:$D$104,7))</f>
        <v/>
      </c>
      <c r="P18" s="17" t="str">
        <f>IF($A18="","",COUNTIF(Valutazione_ex_ante!$D$5:$D$104,8))</f>
        <v/>
      </c>
    </row>
    <row r="19" spans="1:16" x14ac:dyDescent="0.25">
      <c r="A19" s="24" t="str">
        <f>IF(Competenze_INAPP!A5="","",Competenze_INAPP!A5)</f>
        <v/>
      </c>
      <c r="B19" s="24" t="str">
        <f>IF(Competenze_INAPP!B5="","",Competenze_INAPP!B5)</f>
        <v/>
      </c>
      <c r="C19" s="11" t="str">
        <f>IF($A19="","",COUNT(Valutazione_ex_ante!$E$5:$E$104))</f>
        <v/>
      </c>
      <c r="D19" s="18" t="str">
        <f t="shared" si="1"/>
        <v/>
      </c>
      <c r="E19" s="21" t="str">
        <f>IF($A19="","",IF(C19=0,"",ROUND(AVERAGE(Valutazione_ex_ante!$E$5:$E$104),2)))</f>
        <v/>
      </c>
      <c r="F19" s="11" t="str">
        <f>IF($A19="","",IF(C19=0,"",INDEX(Setup!$A$2:$A$9,MATCH(MAX($I19:$P19),$I19:$P19,0))))</f>
        <v/>
      </c>
      <c r="G19" s="11" t="str">
        <f t="shared" si="2"/>
        <v/>
      </c>
      <c r="H19" s="22" t="str">
        <f t="shared" si="3"/>
        <v/>
      </c>
      <c r="I19" s="17" t="str">
        <f>IF($A19="","",COUNTIF(Valutazione_ex_ante!$E$5:$E$104,1))</f>
        <v/>
      </c>
      <c r="J19" s="17" t="str">
        <f>IF($A19="","",COUNTIF(Valutazione_ex_ante!$E$5:$E$104,2))</f>
        <v/>
      </c>
      <c r="K19" s="17" t="str">
        <f>IF($A19="","",COUNTIF(Valutazione_ex_ante!$E$5:$E$104,3))</f>
        <v/>
      </c>
      <c r="L19" s="17" t="str">
        <f>IF($A19="","",COUNTIF(Valutazione_ex_ante!$E$5:$E$104,4))</f>
        <v/>
      </c>
      <c r="M19" s="17" t="str">
        <f>IF($A19="","",COUNTIF(Valutazione_ex_ante!$E$5:$E$104,5))</f>
        <v/>
      </c>
      <c r="N19" s="17" t="str">
        <f>IF($A19="","",COUNTIF(Valutazione_ex_ante!$E$5:$E$104,6))</f>
        <v/>
      </c>
      <c r="O19" s="17" t="str">
        <f>IF($A19="","",COUNTIF(Valutazione_ex_ante!$E$5:$E$104,7))</f>
        <v/>
      </c>
      <c r="P19" s="17" t="str">
        <f>IF($A19="","",COUNTIF(Valutazione_ex_ante!$E$5:$E$104,8))</f>
        <v/>
      </c>
    </row>
    <row r="20" spans="1:16" x14ac:dyDescent="0.25">
      <c r="A20" s="24" t="str">
        <f>IF(Competenze_INAPP!A6="","",Competenze_INAPP!A6)</f>
        <v/>
      </c>
      <c r="B20" s="24" t="str">
        <f>IF(Competenze_INAPP!B6="","",Competenze_INAPP!B6)</f>
        <v/>
      </c>
      <c r="C20" s="11" t="str">
        <f>IF($A20="","",COUNT(Valutazione_ex_ante!$F$5:$F$104))</f>
        <v/>
      </c>
      <c r="D20" s="18" t="str">
        <f t="shared" si="1"/>
        <v/>
      </c>
      <c r="E20" s="21" t="str">
        <f>IF($A20="","",IF(C20=0,"",ROUND(AVERAGE(Valutazione_ex_ante!$F$5:$F$104),2)))</f>
        <v/>
      </c>
      <c r="F20" s="11" t="str">
        <f>IF($A20="","",IF(C20=0,"",INDEX(Setup!$A$2:$A$9,MATCH(MAX($I20:$P20),$I20:$P20,0))))</f>
        <v/>
      </c>
      <c r="G20" s="11" t="str">
        <f t="shared" si="2"/>
        <v/>
      </c>
      <c r="H20" s="22" t="str">
        <f t="shared" si="3"/>
        <v/>
      </c>
      <c r="I20" s="17" t="str">
        <f>IF($A20="","",COUNTIF(Valutazione_ex_ante!$F$5:$F$104,1))</f>
        <v/>
      </c>
      <c r="J20" s="17" t="str">
        <f>IF($A20="","",COUNTIF(Valutazione_ex_ante!$F$5:$F$104,2))</f>
        <v/>
      </c>
      <c r="K20" s="17" t="str">
        <f>IF($A20="","",COUNTIF(Valutazione_ex_ante!$F$5:$F$104,3))</f>
        <v/>
      </c>
      <c r="L20" s="17" t="str">
        <f>IF($A20="","",COUNTIF(Valutazione_ex_ante!$F$5:$F$104,4))</f>
        <v/>
      </c>
      <c r="M20" s="17" t="str">
        <f>IF($A20="","",COUNTIF(Valutazione_ex_ante!$F$5:$F$104,5))</f>
        <v/>
      </c>
      <c r="N20" s="17" t="str">
        <f>IF($A20="","",COUNTIF(Valutazione_ex_ante!$F$5:$F$104,6))</f>
        <v/>
      </c>
      <c r="O20" s="17" t="str">
        <f>IF($A20="","",COUNTIF(Valutazione_ex_ante!$F$5:$F$104,7))</f>
        <v/>
      </c>
      <c r="P20" s="17" t="str">
        <f>IF($A20="","",COUNTIF(Valutazione_ex_ante!$F$5:$F$104,8))</f>
        <v/>
      </c>
    </row>
    <row r="21" spans="1:16" x14ac:dyDescent="0.25">
      <c r="A21" s="24" t="str">
        <f>IF(Competenze_INAPP!A7="","",Competenze_INAPP!A7)</f>
        <v/>
      </c>
      <c r="B21" s="24" t="str">
        <f>IF(Competenze_INAPP!B7="","",Competenze_INAPP!B7)</f>
        <v/>
      </c>
      <c r="C21" s="11" t="str">
        <f>IF($A21="","",COUNT(Valutazione_ex_ante!$G$5:$G$104))</f>
        <v/>
      </c>
      <c r="D21" s="18" t="str">
        <f t="shared" si="1"/>
        <v/>
      </c>
      <c r="E21" s="21" t="str">
        <f>IF($A21="","",IF(C21=0,"",ROUND(AVERAGE(Valutazione_ex_ante!$G$5:$G$104),2)))</f>
        <v/>
      </c>
      <c r="F21" s="11" t="str">
        <f>IF($A21="","",IF(C21=0,"",INDEX(Setup!$A$2:$A$9,MATCH(MAX($I21:$P21),$I21:$P21,0))))</f>
        <v/>
      </c>
      <c r="G21" s="11" t="str">
        <f t="shared" si="2"/>
        <v/>
      </c>
      <c r="H21" s="22" t="str">
        <f t="shared" si="3"/>
        <v/>
      </c>
      <c r="I21" s="17" t="str">
        <f>IF($A21="","",COUNTIF(Valutazione_ex_ante!$G$5:$G$104,1))</f>
        <v/>
      </c>
      <c r="J21" s="17" t="str">
        <f>IF($A21="","",COUNTIF(Valutazione_ex_ante!$G$5:$G$104,2))</f>
        <v/>
      </c>
      <c r="K21" s="17" t="str">
        <f>IF($A21="","",COUNTIF(Valutazione_ex_ante!$G$5:$G$104,3))</f>
        <v/>
      </c>
      <c r="L21" s="17" t="str">
        <f>IF($A21="","",COUNTIF(Valutazione_ex_ante!$G$5:$G$104,4))</f>
        <v/>
      </c>
      <c r="M21" s="17" t="str">
        <f>IF($A21="","",COUNTIF(Valutazione_ex_ante!$G$5:$G$104,5))</f>
        <v/>
      </c>
      <c r="N21" s="17" t="str">
        <f>IF($A21="","",COUNTIF(Valutazione_ex_ante!$G$5:$G$104,6))</f>
        <v/>
      </c>
      <c r="O21" s="17" t="str">
        <f>IF($A21="","",COUNTIF(Valutazione_ex_ante!$G$5:$G$104,7))</f>
        <v/>
      </c>
      <c r="P21" s="17" t="str">
        <f>IF($A21="","",COUNTIF(Valutazione_ex_ante!$G$5:$G$104,8))</f>
        <v/>
      </c>
    </row>
    <row r="22" spans="1:16" x14ac:dyDescent="0.25">
      <c r="A22" s="24" t="str">
        <f>IF(Competenze_INAPP!A8="","",Competenze_INAPP!A8)</f>
        <v/>
      </c>
      <c r="B22" s="24" t="str">
        <f>IF(Competenze_INAPP!B8="","",Competenze_INAPP!B8)</f>
        <v/>
      </c>
      <c r="C22" s="11" t="str">
        <f>IF($A22="","",COUNT(Valutazione_ex_ante!$H$5:$H$104))</f>
        <v/>
      </c>
      <c r="D22" s="18" t="str">
        <f t="shared" si="1"/>
        <v/>
      </c>
      <c r="E22" s="21" t="str">
        <f>IF($A22="","",IF(C22=0,"",ROUND(AVERAGE(Valutazione_ex_ante!$H$5:$H$104),2)))</f>
        <v/>
      </c>
      <c r="F22" s="11" t="str">
        <f>IF($A22="","",IF(C22=0,"",INDEX(Setup!$A$2:$A$9,MATCH(MAX($I22:$P22),$I22:$P22,0))))</f>
        <v/>
      </c>
      <c r="G22" s="11" t="str">
        <f t="shared" si="2"/>
        <v/>
      </c>
      <c r="H22" s="22" t="str">
        <f t="shared" si="3"/>
        <v/>
      </c>
      <c r="I22" s="12" t="str">
        <f>IF($A22="","",COUNTIF(Valutazione_ex_ante!$H$5:$H$104,1))</f>
        <v/>
      </c>
      <c r="J22" s="12" t="str">
        <f>IF($A22="","",COUNTIF(Valutazione_ex_ante!$H$5:$H$104,2))</f>
        <v/>
      </c>
      <c r="K22" s="12" t="str">
        <f>IF($A22="","",COUNTIF(Valutazione_ex_ante!$H$5:$H$104,3))</f>
        <v/>
      </c>
      <c r="L22" s="12" t="str">
        <f>IF($A22="","",COUNTIF(Valutazione_ex_ante!$H$5:$H$104,4))</f>
        <v/>
      </c>
      <c r="M22" s="12" t="str">
        <f>IF($A22="","",COUNTIF(Valutazione_ex_ante!$H$5:$H$104,5))</f>
        <v/>
      </c>
      <c r="N22" s="12" t="str">
        <f>IF($A22="","",COUNTIF(Valutazione_ex_ante!$H$5:$H$104,6))</f>
        <v/>
      </c>
      <c r="O22" s="12" t="str">
        <f>IF($A22="","",COUNTIF(Valutazione_ex_ante!$H$5:$H$104,7))</f>
        <v/>
      </c>
      <c r="P22" s="12" t="str">
        <f>IF($A22="","",COUNTIF(Valutazione_ex_ante!$H$5:$H$104,8))</f>
        <v/>
      </c>
    </row>
    <row r="23" spans="1:16" x14ac:dyDescent="0.25">
      <c r="A23" s="24" t="str">
        <f>IF(Competenze_INAPP!A9="","",Competenze_INAPP!A9)</f>
        <v/>
      </c>
      <c r="B23" s="24" t="str">
        <f>IF(Competenze_INAPP!B9="","",Competenze_INAPP!B9)</f>
        <v/>
      </c>
      <c r="C23" s="11" t="str">
        <f>IF($A23="","",COUNT(Valutazione_ex_ante!$I$5:$I$104))</f>
        <v/>
      </c>
      <c r="D23" s="18" t="str">
        <f t="shared" si="1"/>
        <v/>
      </c>
      <c r="E23" s="21" t="str">
        <f>IF($A23="","",IF(C23=0,"",ROUND(AVERAGE(Valutazione_ex_ante!$I$5:$I$104),2)))</f>
        <v/>
      </c>
      <c r="F23" s="11" t="str">
        <f>IF($A23="","",IF(C23=0,"",INDEX(Setup!$A$2:$A$9,MATCH(MAX($I23:$P23),$I23:$P23,0))))</f>
        <v/>
      </c>
      <c r="G23" s="11" t="str">
        <f t="shared" si="2"/>
        <v/>
      </c>
      <c r="H23" s="22" t="str">
        <f t="shared" si="3"/>
        <v/>
      </c>
      <c r="I23" s="12" t="str">
        <f>IF($A23="","",COUNTIF(Valutazione_ex_ante!$I$5:$I$104,1))</f>
        <v/>
      </c>
      <c r="J23" s="12" t="str">
        <f>IF($A23="","",COUNTIF(Valutazione_ex_ante!$I$5:$I$104,2))</f>
        <v/>
      </c>
      <c r="K23" s="12" t="str">
        <f>IF($A23="","",COUNTIF(Valutazione_ex_ante!$I$5:$I$104,3))</f>
        <v/>
      </c>
      <c r="L23" s="12" t="str">
        <f>IF($A23="","",COUNTIF(Valutazione_ex_ante!$I$5:$I$104,4))</f>
        <v/>
      </c>
      <c r="M23" s="12" t="str">
        <f>IF($A23="","",COUNTIF(Valutazione_ex_ante!$I$5:$I$104,5))</f>
        <v/>
      </c>
      <c r="N23" s="12" t="str">
        <f>IF($A23="","",COUNTIF(Valutazione_ex_ante!$I$5:$I$104,6))</f>
        <v/>
      </c>
      <c r="O23" s="12" t="str">
        <f>IF($A23="","",COUNTIF(Valutazione_ex_ante!$I$5:$I$104,7))</f>
        <v/>
      </c>
      <c r="P23" s="12" t="str">
        <f>IF($A23="","",COUNTIF(Valutazione_ex_ante!$I$5:$I$104,8))</f>
        <v/>
      </c>
    </row>
    <row r="24" spans="1:16" x14ac:dyDescent="0.25">
      <c r="A24" s="24" t="str">
        <f>IF(Competenze_INAPP!A10="","",Competenze_INAPP!A10)</f>
        <v/>
      </c>
      <c r="B24" s="24" t="str">
        <f>IF(Competenze_INAPP!B10="","",Competenze_INAPP!B10)</f>
        <v/>
      </c>
      <c r="C24" s="11" t="str">
        <f>IF($A24="","",COUNT(Valutazione_ex_ante!$J$5:$J$104))</f>
        <v/>
      </c>
      <c r="D24" s="18" t="str">
        <f t="shared" si="1"/>
        <v/>
      </c>
      <c r="E24" s="21" t="str">
        <f>IF($A24="","",IF(C24=0,"",ROUND(AVERAGE(Valutazione_ex_ante!$J$5:$J$104),2)))</f>
        <v/>
      </c>
      <c r="F24" s="11" t="str">
        <f>IF($A24="","",IF(C24=0,"",INDEX(Setup!$A$2:$A$9,MATCH(MAX($I24:$P24),$I24:$P24,0))))</f>
        <v/>
      </c>
      <c r="G24" s="11" t="str">
        <f t="shared" si="2"/>
        <v/>
      </c>
      <c r="H24" s="22" t="str">
        <f t="shared" si="3"/>
        <v/>
      </c>
      <c r="I24" s="12" t="str">
        <f>IF($A24="","",COUNTIF(Valutazione_ex_ante!$J$5:$J$104,1))</f>
        <v/>
      </c>
      <c r="J24" s="12" t="str">
        <f>IF($A24="","",COUNTIF(Valutazione_ex_ante!$J$5:$J$104,2))</f>
        <v/>
      </c>
      <c r="K24" s="12" t="str">
        <f>IF($A24="","",COUNTIF(Valutazione_ex_ante!$J$5:$J$104,3))</f>
        <v/>
      </c>
      <c r="L24" s="12" t="str">
        <f>IF($A24="","",COUNTIF(Valutazione_ex_ante!$J$5:$J$104,4))</f>
        <v/>
      </c>
      <c r="M24" s="12" t="str">
        <f>IF($A24="","",COUNTIF(Valutazione_ex_ante!$J$5:$J$104,5))</f>
        <v/>
      </c>
      <c r="N24" s="12" t="str">
        <f>IF($A24="","",COUNTIF(Valutazione_ex_ante!$J$5:$J$104,6))</f>
        <v/>
      </c>
      <c r="O24" s="12" t="str">
        <f>IF($A24="","",COUNTIF(Valutazione_ex_ante!$J$5:$J$104,7))</f>
        <v/>
      </c>
      <c r="P24" s="12" t="str">
        <f>IF($A24="","",COUNTIF(Valutazione_ex_ante!$J$5:$J$104,8))</f>
        <v/>
      </c>
    </row>
    <row r="25" spans="1:16" x14ac:dyDescent="0.25">
      <c r="A25" s="24" t="str">
        <f>IF(Competenze_INAPP!A11="","",Competenze_INAPP!A11)</f>
        <v/>
      </c>
      <c r="B25" s="24" t="str">
        <f>IF(Competenze_INAPP!B11="","",Competenze_INAPP!B11)</f>
        <v/>
      </c>
      <c r="C25" s="11" t="str">
        <f>IF($A25="","",COUNT(Valutazione_ex_ante!$K$5:$K$104))</f>
        <v/>
      </c>
      <c r="D25" s="18" t="str">
        <f t="shared" si="1"/>
        <v/>
      </c>
      <c r="E25" s="21" t="str">
        <f>IF($A25="","",IF(C25=0,"",ROUND(AVERAGE(Valutazione_ex_ante!$K$5:$K$104),2)))</f>
        <v/>
      </c>
      <c r="F25" s="11" t="str">
        <f>IF($A25="","",IF(C25=0,"",INDEX(Setup!$A$2:$A$9,MATCH(MAX($I25:$P25),$I25:$P25,0))))</f>
        <v/>
      </c>
      <c r="G25" s="11" t="str">
        <f t="shared" si="2"/>
        <v/>
      </c>
      <c r="H25" s="22" t="str">
        <f t="shared" si="3"/>
        <v/>
      </c>
      <c r="I25" s="12" t="str">
        <f>IF($A25="","",COUNTIF(Valutazione_ex_ante!$K$5:$K$104,1))</f>
        <v/>
      </c>
      <c r="J25" s="12" t="str">
        <f>IF($A25="","",COUNTIF(Valutazione_ex_ante!$K$5:$K$104,2))</f>
        <v/>
      </c>
      <c r="K25" s="12" t="str">
        <f>IF($A25="","",COUNTIF(Valutazione_ex_ante!$K$5:$K$104,3))</f>
        <v/>
      </c>
      <c r="L25" s="12" t="str">
        <f>IF($A25="","",COUNTIF(Valutazione_ex_ante!$K$5:$K$104,4))</f>
        <v/>
      </c>
      <c r="M25" s="12" t="str">
        <f>IF($A25="","",COUNTIF(Valutazione_ex_ante!$K$5:$K$104,5))</f>
        <v/>
      </c>
      <c r="N25" s="12" t="str">
        <f>IF($A25="","",COUNTIF(Valutazione_ex_ante!$K$5:$K$104,6))</f>
        <v/>
      </c>
      <c r="O25" s="12" t="str">
        <f>IF($A25="","",COUNTIF(Valutazione_ex_ante!$K$5:$K$104,7))</f>
        <v/>
      </c>
      <c r="P25" s="12" t="str">
        <f>IF($A25="","",COUNTIF(Valutazione_ex_ante!$K$5:$K$104,8))</f>
        <v/>
      </c>
    </row>
    <row r="26" spans="1:16" x14ac:dyDescent="0.25">
      <c r="A26" s="24" t="str">
        <f>IF(Competenze_INAPP!A12="","",Competenze_INAPP!A12)</f>
        <v/>
      </c>
      <c r="B26" s="24" t="str">
        <f>IF(Competenze_INAPP!B12="","",Competenze_INAPP!B12)</f>
        <v/>
      </c>
      <c r="C26" s="11" t="str">
        <f>IF($A26="","",COUNT(Valutazione_ex_ante!$L$5:$L$104))</f>
        <v/>
      </c>
      <c r="D26" s="18" t="str">
        <f t="shared" si="1"/>
        <v/>
      </c>
      <c r="E26" s="21" t="str">
        <f>IF($A26="","",IF(C26=0,"",ROUND(AVERAGE(Valutazione_ex_ante!$L$5:$L$104),2)))</f>
        <v/>
      </c>
      <c r="F26" s="11" t="str">
        <f>IF($A26="","",IF(C26=0,"",INDEX(Setup!$A$2:$A$9,MATCH(MAX($I26:$P26),$I26:$P26,0))))</f>
        <v/>
      </c>
      <c r="G26" s="11" t="str">
        <f t="shared" si="2"/>
        <v/>
      </c>
      <c r="H26" s="22" t="str">
        <f t="shared" si="3"/>
        <v/>
      </c>
      <c r="I26" s="12" t="str">
        <f>IF($A26="","",COUNTIF(Valutazione_ex_ante!$L$5:$L$104,1))</f>
        <v/>
      </c>
      <c r="J26" s="12" t="str">
        <f>IF($A26="","",COUNTIF(Valutazione_ex_ante!$L$5:$L$104,2))</f>
        <v/>
      </c>
      <c r="K26" s="12" t="str">
        <f>IF($A26="","",COUNTIF(Valutazione_ex_ante!$L$5:$L$104,3))</f>
        <v/>
      </c>
      <c r="L26" s="12" t="str">
        <f>IF($A26="","",COUNTIF(Valutazione_ex_ante!$L$5:$L$104,4))</f>
        <v/>
      </c>
      <c r="M26" s="12" t="str">
        <f>IF($A26="","",COUNTIF(Valutazione_ex_ante!$L$5:$L$104,5))</f>
        <v/>
      </c>
      <c r="N26" s="12" t="str">
        <f>IF($A26="","",COUNTIF(Valutazione_ex_ante!$L$5:$L$104,6))</f>
        <v/>
      </c>
      <c r="O26" s="12" t="str">
        <f>IF($A26="","",COUNTIF(Valutazione_ex_ante!$L$5:$L$104,7))</f>
        <v/>
      </c>
      <c r="P26" s="12" t="str">
        <f>IF($A26="","",COUNTIF(Valutazione_ex_ante!$L$5:$L$104,8))</f>
        <v/>
      </c>
    </row>
    <row r="27" spans="1:16" x14ac:dyDescent="0.25">
      <c r="A27" s="24" t="str">
        <f>IF(Competenze_INAPP!A13="","",Competenze_INAPP!A13)</f>
        <v/>
      </c>
      <c r="B27" s="24" t="str">
        <f>IF(Competenze_INAPP!B13="","",Competenze_INAPP!B13)</f>
        <v/>
      </c>
      <c r="C27" s="11" t="str">
        <f>IF($A27="","",COUNT(Valutazione_ex_ante!$M$5:$M$104))</f>
        <v/>
      </c>
      <c r="D27" s="18" t="str">
        <f t="shared" si="1"/>
        <v/>
      </c>
      <c r="E27" s="21" t="str">
        <f>IF($A27="","",IF(C27=0,"",ROUND(AVERAGE(Valutazione_ex_ante!$M$5:$M$104),2)))</f>
        <v/>
      </c>
      <c r="F27" s="11" t="str">
        <f>IF($A27="","",IF(C27=0,"",INDEX(Setup!$A$2:$A$9,MATCH(MAX($I27:$P27),$I27:$P27,0))))</f>
        <v/>
      </c>
      <c r="G27" s="11" t="str">
        <f t="shared" si="2"/>
        <v/>
      </c>
      <c r="H27" s="22" t="str">
        <f t="shared" si="3"/>
        <v/>
      </c>
      <c r="I27" s="12" t="str">
        <f>IF($A27="","",COUNTIF(Valutazione_ex_ante!$M$5:$M$104,1))</f>
        <v/>
      </c>
      <c r="J27" s="12" t="str">
        <f>IF($A27="","",COUNTIF(Valutazione_ex_ante!$M$5:$M$104,2))</f>
        <v/>
      </c>
      <c r="K27" s="12" t="str">
        <f>IF($A27="","",COUNTIF(Valutazione_ex_ante!$M$5:$M$104,3))</f>
        <v/>
      </c>
      <c r="L27" s="12" t="str">
        <f>IF($A27="","",COUNTIF(Valutazione_ex_ante!$M$5:$M$104,4))</f>
        <v/>
      </c>
      <c r="M27" s="12" t="str">
        <f>IF($A27="","",COUNTIF(Valutazione_ex_ante!$M$5:$M$104,5))</f>
        <v/>
      </c>
      <c r="N27" s="12" t="str">
        <f>IF($A27="","",COUNTIF(Valutazione_ex_ante!$M$5:$M$104,6))</f>
        <v/>
      </c>
      <c r="O27" s="12" t="str">
        <f>IF($A27="","",COUNTIF(Valutazione_ex_ante!$M$5:$M$104,7))</f>
        <v/>
      </c>
      <c r="P27" s="12" t="str">
        <f>IF($A27="","",COUNTIF(Valutazione_ex_ante!$M$5:$M$104,8))</f>
        <v/>
      </c>
    </row>
  </sheetData>
  <sheetProtection algorithmName="SHA-512" hashValue="1ETDgwEsQ8W/Yy6QOf4wW/XNdtcw2SVvW2rAWzbYgJOZgeSFC10zg1HqpGy4/zTUVF1SmrzimeQvL7F40Ycgpg==" saltValue="SqJIXhWtAcN8NlSDWq9qeA==" spinCount="100000" sheet="1" objects="1" scenarios="1"/>
  <mergeCells count="18">
    <mergeCell ref="A1:K1"/>
    <mergeCell ref="A5:B5"/>
    <mergeCell ref="A6:B6"/>
    <mergeCell ref="A7:B7"/>
    <mergeCell ref="A8:B8"/>
    <mergeCell ref="A16:H16"/>
    <mergeCell ref="A2:K2"/>
    <mergeCell ref="E4:G4"/>
    <mergeCell ref="K10:N10"/>
    <mergeCell ref="A4:C4"/>
    <mergeCell ref="A9:B9"/>
    <mergeCell ref="A10:B10"/>
    <mergeCell ref="A11:B11"/>
    <mergeCell ref="A12:B12"/>
    <mergeCell ref="A13:B13"/>
    <mergeCell ref="N5:O5"/>
    <mergeCell ref="N6:O6"/>
    <mergeCell ref="J11:K11"/>
  </mergeCells>
  <conditionalFormatting sqref="K9">
    <cfRule type="cellIs" dxfId="2" priority="1" operator="equal">
      <formula>"DATI INCOMPLETI"</formula>
    </cfRule>
    <cfRule type="cellIs" dxfId="1" priority="2" operator="equal">
      <formula>"LIVELLI DIFFERENZIATI"</formula>
    </cfRule>
    <cfRule type="cellIs" dxfId="0" priority="3" operator="equal">
      <formula>"OMOGENEO"</formula>
    </cfRule>
  </conditionalFormatting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Istruzioni</vt:lpstr>
      <vt:lpstr>Setup</vt:lpstr>
      <vt:lpstr>Competenze_INAPP</vt:lpstr>
      <vt:lpstr>Partecipanti</vt:lpstr>
      <vt:lpstr>Valutazione_ex_ante</vt:lpstr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Modica</dc:creator>
  <cp:lastModifiedBy>PC2</cp:lastModifiedBy>
  <cp:lastPrinted>2026-07-20T13:08:19Z</cp:lastPrinted>
  <dcterms:created xsi:type="dcterms:W3CDTF">2026-02-04T12:24:33Z</dcterms:created>
  <dcterms:modified xsi:type="dcterms:W3CDTF">2026-07-30T07:57:05Z</dcterms:modified>
</cp:coreProperties>
</file>